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\Desktop\Senat 23 maja 2024\"/>
    </mc:Choice>
  </mc:AlternateContent>
  <bookViews>
    <workbookView xWindow="32760" yWindow="32760" windowWidth="28800" windowHeight="12045"/>
  </bookViews>
  <sheets>
    <sheet name="STACJONARNE" sheetId="1" r:id="rId1"/>
    <sheet name="NIESTACJONARNE" sheetId="5" r:id="rId2"/>
  </sheets>
  <definedNames>
    <definedName name="_xlnm.Print_Area" localSheetId="1">NIESTACJONARNE!$A$3:$T$195</definedName>
    <definedName name="_xlnm.Print_Area" localSheetId="0">STACJONARNE!$A$2:$T$200</definedName>
  </definedNames>
  <calcPr calcId="162913"/>
</workbook>
</file>

<file path=xl/calcChain.xml><?xml version="1.0" encoding="utf-8"?>
<calcChain xmlns="http://schemas.openxmlformats.org/spreadsheetml/2006/main">
  <c r="N130" i="5" l="1"/>
  <c r="Q132" i="1"/>
  <c r="N132" i="1"/>
  <c r="Q75" i="1"/>
  <c r="N75" i="1"/>
  <c r="D150" i="5"/>
  <c r="D159" i="5"/>
  <c r="M75" i="1"/>
  <c r="O75" i="1"/>
  <c r="O76" i="1"/>
  <c r="P75" i="1"/>
  <c r="R75" i="1"/>
  <c r="R76" i="1"/>
  <c r="S75" i="1"/>
  <c r="T75" i="1"/>
  <c r="L75" i="1"/>
  <c r="M48" i="1"/>
  <c r="N48" i="1"/>
  <c r="O48" i="1"/>
  <c r="O49" i="1"/>
  <c r="P48" i="1"/>
  <c r="P49" i="1"/>
  <c r="Q48" i="1"/>
  <c r="R48" i="1"/>
  <c r="R49" i="1"/>
  <c r="S48" i="1"/>
  <c r="T48" i="1"/>
  <c r="L48" i="1"/>
  <c r="R26" i="1"/>
  <c r="S26" i="1"/>
  <c r="P26" i="1"/>
  <c r="P76" i="1"/>
  <c r="O26" i="1"/>
  <c r="T223" i="5"/>
  <c r="S223" i="5"/>
  <c r="S224" i="5"/>
  <c r="R223" i="5"/>
  <c r="R224" i="5"/>
  <c r="Q223" i="5"/>
  <c r="P223" i="5"/>
  <c r="P224" i="5"/>
  <c r="O223" i="5"/>
  <c r="O224" i="5"/>
  <c r="N223" i="5"/>
  <c r="M223" i="5"/>
  <c r="L223" i="5"/>
  <c r="H223" i="5"/>
  <c r="F223" i="5"/>
  <c r="D223" i="5"/>
  <c r="C223" i="5"/>
  <c r="E222" i="5"/>
  <c r="G222" i="5"/>
  <c r="E221" i="5"/>
  <c r="G221" i="5"/>
  <c r="G220" i="5"/>
  <c r="G219" i="5"/>
  <c r="G218" i="5"/>
  <c r="E217" i="5"/>
  <c r="E216" i="5"/>
  <c r="G216" i="5"/>
  <c r="E215" i="5"/>
  <c r="G215" i="5"/>
  <c r="G214" i="5"/>
  <c r="E213" i="5"/>
  <c r="G213" i="5"/>
  <c r="G212" i="5"/>
  <c r="E211" i="5"/>
  <c r="G211" i="5"/>
  <c r="E209" i="5"/>
  <c r="E208" i="5"/>
  <c r="G208" i="5"/>
  <c r="G205" i="5"/>
  <c r="G203" i="5"/>
  <c r="E202" i="5"/>
  <c r="E201" i="5"/>
  <c r="G201" i="5"/>
  <c r="E200" i="5"/>
  <c r="G200" i="5"/>
  <c r="T229" i="1"/>
  <c r="T230" i="1"/>
  <c r="T232" i="1"/>
  <c r="S229" i="1"/>
  <c r="S230" i="1"/>
  <c r="R229" i="1"/>
  <c r="R230" i="1"/>
  <c r="Q229" i="1"/>
  <c r="Q230" i="1"/>
  <c r="P229" i="1"/>
  <c r="O229" i="1"/>
  <c r="O230" i="1"/>
  <c r="N229" i="1"/>
  <c r="M229" i="1"/>
  <c r="L229" i="1"/>
  <c r="H229" i="1"/>
  <c r="F229" i="1"/>
  <c r="D229" i="1"/>
  <c r="C229" i="1"/>
  <c r="C230" i="1"/>
  <c r="E228" i="1"/>
  <c r="G228" i="1"/>
  <c r="E227" i="1"/>
  <c r="G227" i="1"/>
  <c r="E226" i="1"/>
  <c r="G226" i="1"/>
  <c r="G225" i="1"/>
  <c r="G224" i="1"/>
  <c r="E223" i="1"/>
  <c r="E222" i="1"/>
  <c r="G222" i="1"/>
  <c r="E221" i="1"/>
  <c r="G221" i="1"/>
  <c r="G220" i="1"/>
  <c r="E219" i="1"/>
  <c r="G219" i="1"/>
  <c r="G229" i="1"/>
  <c r="G230" i="1"/>
  <c r="G218" i="1"/>
  <c r="E217" i="1"/>
  <c r="E215" i="1"/>
  <c r="E214" i="1"/>
  <c r="G214" i="1"/>
  <c r="G211" i="1"/>
  <c r="G209" i="1"/>
  <c r="E208" i="1"/>
  <c r="E207" i="1"/>
  <c r="E206" i="1"/>
  <c r="E229" i="1"/>
  <c r="E230" i="1"/>
  <c r="E232" i="1"/>
  <c r="G217" i="1"/>
  <c r="G206" i="1"/>
  <c r="N192" i="5"/>
  <c r="H192" i="5"/>
  <c r="Q192" i="5"/>
  <c r="T192" i="5"/>
  <c r="E191" i="5"/>
  <c r="F191" i="5"/>
  <c r="E189" i="5"/>
  <c r="F189" i="5"/>
  <c r="E18" i="5"/>
  <c r="F18" i="5"/>
  <c r="C26" i="1"/>
  <c r="E131" i="1"/>
  <c r="G131" i="1"/>
  <c r="E130" i="1"/>
  <c r="G129" i="1"/>
  <c r="G128" i="1"/>
  <c r="G130" i="1"/>
  <c r="H48" i="1"/>
  <c r="G48" i="1"/>
  <c r="F48" i="1"/>
  <c r="E48" i="1"/>
  <c r="C48" i="1"/>
  <c r="E168" i="5"/>
  <c r="F168" i="5"/>
  <c r="E169" i="5"/>
  <c r="F169" i="5"/>
  <c r="E170" i="5"/>
  <c r="F170" i="5"/>
  <c r="E171" i="5"/>
  <c r="F171" i="5"/>
  <c r="E172" i="5"/>
  <c r="E173" i="5"/>
  <c r="E174" i="5"/>
  <c r="E175" i="5"/>
  <c r="E176" i="5"/>
  <c r="F176" i="5"/>
  <c r="E177" i="5"/>
  <c r="F177" i="5"/>
  <c r="E178" i="5"/>
  <c r="E179" i="5"/>
  <c r="F179" i="5"/>
  <c r="E180" i="5"/>
  <c r="F180" i="5"/>
  <c r="E181" i="5"/>
  <c r="F181" i="5"/>
  <c r="E182" i="5"/>
  <c r="F182" i="5"/>
  <c r="E183" i="5"/>
  <c r="F183" i="5"/>
  <c r="E184" i="5"/>
  <c r="E185" i="5"/>
  <c r="E186" i="5"/>
  <c r="E188" i="5"/>
  <c r="E190" i="5"/>
  <c r="F190" i="5"/>
  <c r="E167" i="5"/>
  <c r="E139" i="5"/>
  <c r="E140" i="5"/>
  <c r="F140" i="5"/>
  <c r="E141" i="5"/>
  <c r="F141" i="5"/>
  <c r="E142" i="5"/>
  <c r="F142" i="5"/>
  <c r="E143" i="5"/>
  <c r="E144" i="5"/>
  <c r="E145" i="5"/>
  <c r="E146" i="5"/>
  <c r="E147" i="5"/>
  <c r="E148" i="5"/>
  <c r="F148" i="5"/>
  <c r="E149" i="5"/>
  <c r="F149" i="5"/>
  <c r="E151" i="5"/>
  <c r="F151" i="5"/>
  <c r="E152" i="5"/>
  <c r="F152" i="5"/>
  <c r="E153" i="5"/>
  <c r="F153" i="5"/>
  <c r="E154" i="5"/>
  <c r="F154" i="5"/>
  <c r="E155" i="5"/>
  <c r="E156" i="5"/>
  <c r="E157" i="5"/>
  <c r="F157" i="5"/>
  <c r="E158" i="5"/>
  <c r="F158" i="5"/>
  <c r="E138" i="5"/>
  <c r="E112" i="5"/>
  <c r="F112" i="5"/>
  <c r="E113" i="5"/>
  <c r="E130" i="5"/>
  <c r="F113" i="5"/>
  <c r="E114" i="5"/>
  <c r="E115" i="5"/>
  <c r="F115" i="5"/>
  <c r="E116" i="5"/>
  <c r="F116" i="5"/>
  <c r="E117" i="5"/>
  <c r="E118" i="5"/>
  <c r="E119" i="5"/>
  <c r="F119" i="5"/>
  <c r="E120" i="5"/>
  <c r="F120" i="5"/>
  <c r="E121" i="5"/>
  <c r="F121" i="5"/>
  <c r="E122" i="5"/>
  <c r="F122" i="5"/>
  <c r="E123" i="5"/>
  <c r="F123" i="5"/>
  <c r="E124" i="5"/>
  <c r="F124" i="5"/>
  <c r="E125" i="5"/>
  <c r="E126" i="5"/>
  <c r="E127" i="5"/>
  <c r="E128" i="5"/>
  <c r="F128" i="5"/>
  <c r="E129" i="5"/>
  <c r="F129" i="5"/>
  <c r="E111" i="5"/>
  <c r="F111" i="5"/>
  <c r="E84" i="5"/>
  <c r="F84" i="5"/>
  <c r="E85" i="5"/>
  <c r="F85" i="5"/>
  <c r="E86" i="5"/>
  <c r="F86" i="5"/>
  <c r="E87" i="5"/>
  <c r="F87" i="5"/>
  <c r="E88" i="5"/>
  <c r="E89" i="5"/>
  <c r="F89" i="5"/>
  <c r="E90" i="5"/>
  <c r="F90" i="5"/>
  <c r="E91" i="5"/>
  <c r="F91" i="5"/>
  <c r="E92" i="5"/>
  <c r="F92" i="5"/>
  <c r="E93" i="5"/>
  <c r="E94" i="5"/>
  <c r="F94" i="5"/>
  <c r="E95" i="5"/>
  <c r="F95" i="5"/>
  <c r="E96" i="5"/>
  <c r="F96" i="5"/>
  <c r="E97" i="5"/>
  <c r="F97" i="5"/>
  <c r="E98" i="5"/>
  <c r="F98" i="5"/>
  <c r="E99" i="5"/>
  <c r="F99" i="5"/>
  <c r="E100" i="5"/>
  <c r="F100" i="5"/>
  <c r="E101" i="5"/>
  <c r="E102" i="5"/>
  <c r="F102" i="5"/>
  <c r="E83" i="5"/>
  <c r="F83" i="5"/>
  <c r="F186" i="5"/>
  <c r="F178" i="5"/>
  <c r="F114" i="5"/>
  <c r="F146" i="5"/>
  <c r="F144" i="5"/>
  <c r="F173" i="5"/>
  <c r="F145" i="5"/>
  <c r="F188" i="5"/>
  <c r="F127" i="5"/>
  <c r="F138" i="5"/>
  <c r="F126" i="5"/>
  <c r="F118" i="5"/>
  <c r="F185" i="5"/>
  <c r="F125" i="5"/>
  <c r="F117" i="5"/>
  <c r="F184" i="5"/>
  <c r="F101" i="5"/>
  <c r="F93" i="5"/>
  <c r="F156" i="5"/>
  <c r="F175" i="5"/>
  <c r="F155" i="5"/>
  <c r="F147" i="5"/>
  <c r="F139" i="5"/>
  <c r="F174" i="5"/>
  <c r="E59" i="5"/>
  <c r="E60" i="5"/>
  <c r="E61" i="5"/>
  <c r="E62" i="5"/>
  <c r="E63" i="5"/>
  <c r="E64" i="5"/>
  <c r="E65" i="5"/>
  <c r="F65" i="5"/>
  <c r="E66" i="5"/>
  <c r="F66" i="5"/>
  <c r="E67" i="5"/>
  <c r="F67" i="5"/>
  <c r="F68" i="5"/>
  <c r="E69" i="5"/>
  <c r="F69" i="5"/>
  <c r="E70" i="5"/>
  <c r="E71" i="5"/>
  <c r="E72" i="5"/>
  <c r="F72" i="5"/>
  <c r="E73" i="5"/>
  <c r="F73" i="5"/>
  <c r="E74" i="5"/>
  <c r="F74" i="5"/>
  <c r="E58" i="5"/>
  <c r="E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E46" i="5"/>
  <c r="E47" i="5"/>
  <c r="F47" i="5"/>
  <c r="E48" i="5"/>
  <c r="F48" i="5"/>
  <c r="E37" i="5"/>
  <c r="F37" i="5"/>
  <c r="E36" i="5"/>
  <c r="E35" i="5"/>
  <c r="F35" i="5"/>
  <c r="S192" i="5"/>
  <c r="S193" i="5"/>
  <c r="R192" i="5"/>
  <c r="R193" i="5"/>
  <c r="P192" i="5"/>
  <c r="P193" i="5"/>
  <c r="O192" i="5"/>
  <c r="O193" i="5"/>
  <c r="M192" i="5"/>
  <c r="L192" i="5"/>
  <c r="G192" i="5"/>
  <c r="D192" i="5"/>
  <c r="C192" i="5"/>
  <c r="T159" i="5"/>
  <c r="T160" i="5"/>
  <c r="T162" i="5"/>
  <c r="S159" i="5"/>
  <c r="S160" i="5"/>
  <c r="R159" i="5"/>
  <c r="R160" i="5"/>
  <c r="Q159" i="5"/>
  <c r="P159" i="5"/>
  <c r="P160" i="5"/>
  <c r="O159" i="5"/>
  <c r="O160" i="5"/>
  <c r="N159" i="5"/>
  <c r="M159" i="5"/>
  <c r="L159" i="5"/>
  <c r="H159" i="5"/>
  <c r="G159" i="5"/>
  <c r="C159" i="5"/>
  <c r="T130" i="5"/>
  <c r="S130" i="5"/>
  <c r="S131" i="5"/>
  <c r="R130" i="5"/>
  <c r="R131" i="5"/>
  <c r="Q130" i="5"/>
  <c r="P130" i="5"/>
  <c r="P131" i="5"/>
  <c r="O130" i="5"/>
  <c r="O131" i="5"/>
  <c r="M130" i="5"/>
  <c r="L130" i="5"/>
  <c r="H130" i="5"/>
  <c r="G130" i="5"/>
  <c r="D130" i="5"/>
  <c r="C130" i="5"/>
  <c r="T103" i="5"/>
  <c r="S103" i="5"/>
  <c r="S104" i="5"/>
  <c r="R103" i="5"/>
  <c r="R104" i="5"/>
  <c r="Q103" i="5"/>
  <c r="P103" i="5"/>
  <c r="P104" i="5"/>
  <c r="O103" i="5"/>
  <c r="O104" i="5"/>
  <c r="N103" i="5"/>
  <c r="M103" i="5"/>
  <c r="L103" i="5"/>
  <c r="L104" i="5"/>
  <c r="H103" i="5"/>
  <c r="G103" i="5"/>
  <c r="D103" i="5"/>
  <c r="C103" i="5"/>
  <c r="T75" i="5"/>
  <c r="T76" i="5"/>
  <c r="T78" i="5"/>
  <c r="S75" i="5"/>
  <c r="S76" i="5"/>
  <c r="R75" i="5"/>
  <c r="R76" i="5"/>
  <c r="Q75" i="5"/>
  <c r="P75" i="5"/>
  <c r="P76" i="5"/>
  <c r="O75" i="5"/>
  <c r="O76" i="5"/>
  <c r="N75" i="5"/>
  <c r="H75" i="5"/>
  <c r="G75" i="5"/>
  <c r="D75" i="5"/>
  <c r="C75" i="5"/>
  <c r="C76" i="5"/>
  <c r="T49" i="5"/>
  <c r="T50" i="5"/>
  <c r="T52" i="5"/>
  <c r="S49" i="5"/>
  <c r="S50" i="5"/>
  <c r="R49" i="5"/>
  <c r="R50" i="5"/>
  <c r="Q49" i="5"/>
  <c r="P49" i="5"/>
  <c r="P50" i="5"/>
  <c r="O49" i="5"/>
  <c r="O50" i="5"/>
  <c r="N49" i="5"/>
  <c r="M49" i="5"/>
  <c r="L49" i="5"/>
  <c r="H49" i="5"/>
  <c r="G49" i="5"/>
  <c r="D49" i="5"/>
  <c r="C49" i="5"/>
  <c r="F71" i="5"/>
  <c r="F63" i="5"/>
  <c r="F45" i="5"/>
  <c r="F46" i="5"/>
  <c r="F38" i="5"/>
  <c r="C162" i="1"/>
  <c r="D162" i="1"/>
  <c r="D163" i="1"/>
  <c r="E162" i="1"/>
  <c r="F162" i="1"/>
  <c r="G162" i="1"/>
  <c r="G163" i="1"/>
  <c r="H162" i="1"/>
  <c r="H163" i="1"/>
  <c r="H165" i="1"/>
  <c r="L162" i="1"/>
  <c r="M162" i="1"/>
  <c r="N162" i="1"/>
  <c r="O162" i="1"/>
  <c r="O163" i="1"/>
  <c r="P162" i="1"/>
  <c r="Q162" i="1"/>
  <c r="Q163" i="1"/>
  <c r="R162" i="1"/>
  <c r="R163" i="1"/>
  <c r="S162" i="1"/>
  <c r="S163" i="1"/>
  <c r="T162" i="1"/>
  <c r="C195" i="1"/>
  <c r="D195" i="1"/>
  <c r="E195" i="1"/>
  <c r="F195" i="1"/>
  <c r="G195" i="1"/>
  <c r="H195" i="1"/>
  <c r="L195" i="1"/>
  <c r="M195" i="1"/>
  <c r="N195" i="1"/>
  <c r="O195" i="1"/>
  <c r="O196" i="1"/>
  <c r="P195" i="1"/>
  <c r="Q195" i="1"/>
  <c r="R195" i="1"/>
  <c r="S195" i="1"/>
  <c r="T195" i="1"/>
  <c r="C75" i="1"/>
  <c r="C76" i="1"/>
  <c r="C79" i="1"/>
  <c r="D79" i="1"/>
  <c r="D75" i="1"/>
  <c r="E75" i="1"/>
  <c r="F75" i="1"/>
  <c r="G75" i="1"/>
  <c r="H75" i="1"/>
  <c r="H76" i="1"/>
  <c r="H78" i="1"/>
  <c r="C104" i="1"/>
  <c r="D104" i="1"/>
  <c r="E104" i="1"/>
  <c r="F104" i="1"/>
  <c r="F105" i="1"/>
  <c r="G104" i="1"/>
  <c r="H104" i="1"/>
  <c r="H105" i="1"/>
  <c r="H107" i="1"/>
  <c r="L104" i="1"/>
  <c r="M104" i="1"/>
  <c r="N104" i="1"/>
  <c r="O104" i="1"/>
  <c r="O105" i="1"/>
  <c r="P104" i="1"/>
  <c r="Q104" i="1"/>
  <c r="R104" i="1"/>
  <c r="R105" i="1"/>
  <c r="S104" i="1"/>
  <c r="S105" i="1"/>
  <c r="T104" i="1"/>
  <c r="C132" i="1"/>
  <c r="C133" i="1"/>
  <c r="D132" i="1"/>
  <c r="D133" i="1"/>
  <c r="E132" i="1"/>
  <c r="E133" i="1"/>
  <c r="E135" i="1"/>
  <c r="F132" i="1"/>
  <c r="H132" i="1"/>
  <c r="L132" i="1"/>
  <c r="M132" i="1"/>
  <c r="O132" i="1"/>
  <c r="O133" i="1"/>
  <c r="P132" i="1"/>
  <c r="P133" i="1"/>
  <c r="R132" i="1"/>
  <c r="S132" i="1"/>
  <c r="S133" i="1"/>
  <c r="T132" i="1"/>
  <c r="E26" i="5"/>
  <c r="F26" i="5"/>
  <c r="E22" i="5"/>
  <c r="E23" i="5"/>
  <c r="E24" i="5"/>
  <c r="E21" i="5"/>
  <c r="F21" i="5"/>
  <c r="E19" i="5"/>
  <c r="F19" i="5"/>
  <c r="E9" i="5"/>
  <c r="F9" i="5"/>
  <c r="E10" i="5"/>
  <c r="F10" i="5"/>
  <c r="E11" i="5"/>
  <c r="E12" i="5"/>
  <c r="F12" i="5"/>
  <c r="E13" i="5"/>
  <c r="F13" i="5"/>
  <c r="E14" i="5"/>
  <c r="F14" i="5"/>
  <c r="E15" i="5"/>
  <c r="E16" i="5"/>
  <c r="F16" i="5"/>
  <c r="E17" i="5"/>
  <c r="F17" i="5"/>
  <c r="E8" i="5"/>
  <c r="T27" i="5"/>
  <c r="T224" i="5"/>
  <c r="T226" i="5"/>
  <c r="Q27" i="5"/>
  <c r="Q224" i="5"/>
  <c r="Q104" i="5"/>
  <c r="N27" i="5"/>
  <c r="N76" i="5"/>
  <c r="M27" i="5"/>
  <c r="M104" i="5"/>
  <c r="M224" i="5"/>
  <c r="L27" i="5"/>
  <c r="L131" i="5"/>
  <c r="K27" i="5"/>
  <c r="K160" i="5"/>
  <c r="J27" i="5"/>
  <c r="I27" i="5"/>
  <c r="I160" i="5"/>
  <c r="H27" i="5"/>
  <c r="H131" i="5"/>
  <c r="H133" i="5"/>
  <c r="G27" i="5"/>
  <c r="D27" i="5"/>
  <c r="D50" i="5"/>
  <c r="C27" i="5"/>
  <c r="C131" i="5"/>
  <c r="C50" i="5"/>
  <c r="C224" i="5"/>
  <c r="N224" i="5"/>
  <c r="F24" i="5"/>
  <c r="F22" i="5"/>
  <c r="F15" i="5"/>
  <c r="H104" i="5"/>
  <c r="H106" i="5"/>
  <c r="H76" i="5"/>
  <c r="H78" i="5"/>
  <c r="J50" i="5"/>
  <c r="J104" i="5"/>
  <c r="J193" i="5"/>
  <c r="K26" i="1"/>
  <c r="K230" i="1"/>
  <c r="K196" i="1"/>
  <c r="K105" i="1"/>
  <c r="K76" i="1"/>
  <c r="K133" i="1"/>
  <c r="N26" i="1"/>
  <c r="N163" i="1"/>
  <c r="N196" i="1"/>
  <c r="Q26" i="1"/>
  <c r="Q76" i="1"/>
  <c r="T26" i="1"/>
  <c r="T76" i="1"/>
  <c r="T78" i="1"/>
  <c r="G26" i="1"/>
  <c r="H26" i="1"/>
  <c r="I26" i="1"/>
  <c r="I105" i="1"/>
  <c r="J26" i="1"/>
  <c r="J49" i="1"/>
  <c r="J230" i="1"/>
  <c r="L26" i="1"/>
  <c r="L163" i="1"/>
  <c r="L230" i="1"/>
  <c r="M26" i="1"/>
  <c r="M230" i="1"/>
  <c r="E26" i="1"/>
  <c r="C29" i="1"/>
  <c r="D29" i="1"/>
  <c r="F26" i="1"/>
  <c r="D26" i="1"/>
  <c r="D230" i="1"/>
  <c r="D196" i="1"/>
  <c r="D48" i="1"/>
  <c r="D49" i="1"/>
  <c r="Q196" i="1"/>
  <c r="N230" i="1"/>
  <c r="H230" i="1"/>
  <c r="H232" i="1"/>
  <c r="D76" i="1"/>
  <c r="G105" i="1"/>
  <c r="F196" i="1"/>
  <c r="F133" i="1"/>
  <c r="T196" i="1"/>
  <c r="T202" i="1"/>
  <c r="E105" i="1"/>
  <c r="E107" i="1"/>
  <c r="I196" i="1"/>
  <c r="Q133" i="1"/>
  <c r="Q105" i="1"/>
  <c r="C105" i="1"/>
  <c r="C108" i="1"/>
  <c r="D108" i="1"/>
  <c r="C196" i="1"/>
  <c r="C163" i="1"/>
  <c r="C166" i="1"/>
  <c r="D166" i="1"/>
  <c r="M133" i="1"/>
  <c r="H133" i="1"/>
  <c r="H135" i="1"/>
  <c r="H196" i="1"/>
  <c r="N76" i="1"/>
  <c r="T49" i="1"/>
  <c r="T51" i="1"/>
  <c r="S49" i="1"/>
  <c r="F49" i="1"/>
  <c r="K49" i="1"/>
  <c r="G49" i="1"/>
  <c r="H49" i="1"/>
  <c r="H51" i="1"/>
  <c r="Q49" i="1"/>
  <c r="E49" i="1"/>
  <c r="E51" i="1"/>
  <c r="C49" i="1"/>
  <c r="C52" i="1"/>
  <c r="D52" i="1"/>
  <c r="L224" i="5"/>
  <c r="L76" i="5"/>
  <c r="E163" i="1"/>
  <c r="G196" i="1"/>
  <c r="G76" i="1"/>
  <c r="J224" i="5"/>
  <c r="J76" i="5"/>
  <c r="J160" i="5"/>
  <c r="J131" i="5"/>
  <c r="S196" i="1"/>
  <c r="R196" i="1"/>
  <c r="R133" i="1"/>
  <c r="F230" i="1"/>
  <c r="F163" i="1"/>
  <c r="F76" i="1"/>
  <c r="T105" i="1"/>
  <c r="T107" i="1"/>
  <c r="T133" i="1"/>
  <c r="T135" i="1"/>
  <c r="T163" i="1"/>
  <c r="T165" i="1"/>
  <c r="H193" i="5"/>
  <c r="H195" i="5"/>
  <c r="E196" i="1"/>
  <c r="E198" i="1"/>
  <c r="E76" i="1"/>
  <c r="E78" i="1"/>
  <c r="L105" i="1"/>
  <c r="I163" i="1"/>
  <c r="I76" i="1"/>
  <c r="S76" i="1"/>
  <c r="E165" i="1"/>
  <c r="C199" i="1"/>
  <c r="D199" i="1"/>
  <c r="I131" i="5"/>
  <c r="J163" i="1"/>
  <c r="I49" i="1"/>
  <c r="I133" i="1"/>
  <c r="I230" i="1"/>
  <c r="E27" i="5"/>
  <c r="E193" i="5"/>
  <c r="E195" i="5"/>
  <c r="M50" i="5"/>
  <c r="M160" i="5"/>
  <c r="G193" i="5"/>
  <c r="D224" i="5"/>
  <c r="T104" i="5"/>
  <c r="T106" i="5"/>
  <c r="Q160" i="5"/>
  <c r="F49" i="5"/>
  <c r="M131" i="5"/>
  <c r="E192" i="5"/>
  <c r="Q50" i="5"/>
  <c r="E75" i="5"/>
  <c r="E76" i="5"/>
  <c r="E78" i="5"/>
  <c r="H224" i="5"/>
  <c r="H226" i="5"/>
  <c r="H50" i="5"/>
  <c r="H52" i="5"/>
  <c r="Q131" i="5"/>
  <c r="I50" i="5"/>
  <c r="T193" i="5"/>
  <c r="T195" i="5"/>
  <c r="Q76" i="5"/>
  <c r="I104" i="5"/>
  <c r="K224" i="5"/>
  <c r="N104" i="5"/>
  <c r="T131" i="5"/>
  <c r="T133" i="5"/>
  <c r="N160" i="5"/>
  <c r="H160" i="5"/>
  <c r="H162" i="5"/>
  <c r="I76" i="5"/>
  <c r="E49" i="5"/>
  <c r="E103" i="5"/>
  <c r="Q193" i="5"/>
  <c r="C160" i="5"/>
  <c r="E223" i="5"/>
  <c r="E224" i="5"/>
  <c r="E226" i="5"/>
  <c r="M193" i="5"/>
  <c r="M76" i="5"/>
  <c r="I193" i="5"/>
  <c r="G223" i="5"/>
  <c r="E159" i="5"/>
  <c r="E160" i="5"/>
  <c r="F159" i="5"/>
  <c r="C30" i="5"/>
  <c r="D30" i="5"/>
  <c r="E131" i="5"/>
  <c r="E133" i="5"/>
  <c r="E50" i="5"/>
  <c r="E104" i="5"/>
  <c r="E106" i="5"/>
  <c r="F130" i="5"/>
  <c r="G132" i="1"/>
  <c r="G133" i="1"/>
  <c r="F143" i="5"/>
  <c r="L133" i="1"/>
  <c r="D105" i="1"/>
  <c r="J76" i="1"/>
  <c r="K163" i="1"/>
  <c r="K76" i="5"/>
  <c r="D193" i="5"/>
  <c r="P163" i="1"/>
  <c r="F167" i="5"/>
  <c r="F192" i="5"/>
  <c r="F88" i="5"/>
  <c r="F103" i="5"/>
  <c r="E150" i="5"/>
  <c r="F150" i="5"/>
  <c r="C104" i="5"/>
  <c r="C106" i="5"/>
  <c r="D106" i="5"/>
  <c r="N193" i="5"/>
  <c r="K193" i="5"/>
  <c r="F64" i="5"/>
  <c r="F75" i="5"/>
  <c r="F11" i="5"/>
  <c r="F27" i="5"/>
  <c r="D160" i="5"/>
  <c r="L193" i="5"/>
  <c r="L160" i="5"/>
  <c r="C193" i="5"/>
  <c r="K104" i="5"/>
  <c r="K50" i="5"/>
  <c r="L196" i="1"/>
  <c r="D104" i="5"/>
  <c r="J196" i="1"/>
  <c r="D76" i="5"/>
  <c r="G76" i="5"/>
  <c r="M196" i="1"/>
  <c r="L50" i="5"/>
  <c r="K131" i="5"/>
  <c r="I224" i="5"/>
  <c r="P105" i="1"/>
  <c r="J133" i="1"/>
  <c r="D131" i="5"/>
  <c r="T166" i="1"/>
  <c r="G131" i="5"/>
  <c r="L49" i="1"/>
  <c r="M105" i="1"/>
  <c r="G104" i="5"/>
  <c r="N131" i="5"/>
  <c r="J105" i="1"/>
  <c r="L76" i="1"/>
  <c r="G160" i="5"/>
  <c r="N105" i="1"/>
  <c r="M76" i="1"/>
  <c r="G50" i="5"/>
  <c r="N50" i="5"/>
  <c r="P196" i="1"/>
  <c r="P230" i="1"/>
  <c r="N49" i="1"/>
  <c r="G224" i="5"/>
  <c r="M49" i="1"/>
  <c r="N133" i="1"/>
  <c r="M163" i="1"/>
  <c r="F131" i="5"/>
  <c r="F193" i="5"/>
  <c r="F76" i="5"/>
  <c r="F104" i="5"/>
  <c r="F160" i="5"/>
  <c r="F224" i="5"/>
  <c r="F50" i="5"/>
  <c r="E162" i="5"/>
  <c r="C162" i="5"/>
  <c r="D162" i="5"/>
  <c r="C78" i="5"/>
  <c r="D78" i="5"/>
  <c r="C196" i="5"/>
  <c r="D196" i="5"/>
  <c r="C53" i="5"/>
  <c r="D53" i="5"/>
  <c r="E52" i="5"/>
  <c r="E53" i="5"/>
  <c r="C133" i="5"/>
  <c r="D133" i="5"/>
</calcChain>
</file>

<file path=xl/sharedStrings.xml><?xml version="1.0" encoding="utf-8"?>
<sst xmlns="http://schemas.openxmlformats.org/spreadsheetml/2006/main" count="809" uniqueCount="188">
  <si>
    <t>Lp</t>
  </si>
  <si>
    <t>Nazwa przedmiotu</t>
  </si>
  <si>
    <t>Ogółem godz.</t>
  </si>
  <si>
    <t>SUMA GODZ.</t>
  </si>
  <si>
    <t>ECTS</t>
  </si>
  <si>
    <t>W</t>
  </si>
  <si>
    <t>Ćw.</t>
  </si>
  <si>
    <t>Ogół.</t>
  </si>
  <si>
    <t>PW</t>
  </si>
  <si>
    <r>
      <t>Sem.</t>
    </r>
    <r>
      <rPr>
        <b/>
        <sz val="8"/>
        <color indexed="8"/>
        <rFont val="Arial"/>
        <family val="2"/>
        <charset val="238"/>
      </rPr>
      <t xml:space="preserve"> 1</t>
    </r>
  </si>
  <si>
    <r>
      <t>Sem.</t>
    </r>
    <r>
      <rPr>
        <b/>
        <sz val="8"/>
        <color indexed="8"/>
        <rFont val="Arial"/>
        <family val="2"/>
        <charset val="238"/>
      </rPr>
      <t xml:space="preserve"> 2</t>
    </r>
  </si>
  <si>
    <r>
      <t>Sem.</t>
    </r>
    <r>
      <rPr>
        <b/>
        <sz val="8"/>
        <color indexed="8"/>
        <rFont val="Arial"/>
        <family val="2"/>
        <charset val="238"/>
      </rPr>
      <t xml:space="preserve"> 3</t>
    </r>
  </si>
  <si>
    <r>
      <t>Sem.</t>
    </r>
    <r>
      <rPr>
        <b/>
        <sz val="8"/>
        <color indexed="8"/>
        <rFont val="Arial"/>
        <family val="2"/>
        <charset val="238"/>
      </rPr>
      <t xml:space="preserve"> 4</t>
    </r>
  </si>
  <si>
    <t>w</t>
  </si>
  <si>
    <t>ćw</t>
  </si>
  <si>
    <t>I</t>
  </si>
  <si>
    <t>Moduł przedmiotów podstawowych i kierunkowych</t>
  </si>
  <si>
    <t>Filozofia z elementami etyki</t>
  </si>
  <si>
    <t>IV</t>
  </si>
  <si>
    <t>Marketing w sporcie</t>
  </si>
  <si>
    <t>Praktyczne aspekty medycyny sportowej</t>
  </si>
  <si>
    <t>Dydaktyka sportu</t>
  </si>
  <si>
    <t>Edukacja olimpijska</t>
  </si>
  <si>
    <t>II</t>
  </si>
  <si>
    <t>Metodologia badań naukowych</t>
  </si>
  <si>
    <t>III</t>
  </si>
  <si>
    <t>Moduł przedmiotów do wyboru</t>
  </si>
  <si>
    <t>RAZEM :</t>
  </si>
  <si>
    <t>Moduł wyboru specjalności</t>
  </si>
  <si>
    <t>TRENER</t>
  </si>
  <si>
    <t>Sem. 1</t>
  </si>
  <si>
    <t>Sem. 2</t>
  </si>
  <si>
    <t>Sem. 3</t>
  </si>
  <si>
    <t>Sem. 4</t>
  </si>
  <si>
    <t>Odnowa biologiczna w wybranych dyscyplinach sportu</t>
  </si>
  <si>
    <t>Organizacja przedsięwzięć sportowych</t>
  </si>
  <si>
    <t>Żywienie i suplementacja w sporcie</t>
  </si>
  <si>
    <t>Doping farmakologiczny</t>
  </si>
  <si>
    <t>Projektowanie systemów treningowych</t>
  </si>
  <si>
    <t>MODUŁ RAZEM:</t>
  </si>
  <si>
    <t>TRENER PRZYGOTOWANIA MOTORYCZNEGO</t>
  </si>
  <si>
    <t>Specjalizacja instruktorska (zgodnie z wybr.dysc.)</t>
  </si>
  <si>
    <t>Monitorowanie zdolności motorycznych w warunkach wysiłku start.</t>
  </si>
  <si>
    <t>Statystyka i analiza aktywności sportowca</t>
  </si>
  <si>
    <t>Kształtowanie i diagnozowanie specyficznych zdolności koordynacyjnych</t>
  </si>
  <si>
    <t>Trening regeneracyjny i mentalny</t>
  </si>
  <si>
    <t>Motywacja w sporcie</t>
  </si>
  <si>
    <t>Trening funkcjonalny</t>
  </si>
  <si>
    <t>Trening personalny</t>
  </si>
  <si>
    <t>SPORT PARAOLIMPIJSKI</t>
  </si>
  <si>
    <t>Odnowa biologiczna w sporcie paraolimpijskim</t>
  </si>
  <si>
    <t>Fizjoterapia w sporcie paraolimpijskim</t>
  </si>
  <si>
    <t>ODNOWA BIOLOGICZNA W SPORCIE</t>
  </si>
  <si>
    <t>Masaż klasyczny</t>
  </si>
  <si>
    <t>Wybrane techniki relaksacji w sporcie</t>
  </si>
  <si>
    <t xml:space="preserve">Odnowa psychosomatyczna w sporcie </t>
  </si>
  <si>
    <t>Zespołowe gry sportowe</t>
  </si>
  <si>
    <t>Kinezyterapia jako środek odnowy biologicznej</t>
  </si>
  <si>
    <t>Metody odnowy biologicznej w różnych dyscyplinach sportu</t>
  </si>
  <si>
    <t>Profilaktyka stanów przeciążeniowych w sporcie</t>
  </si>
  <si>
    <t>Zabiegi fizykalne w odnowie biologicznej</t>
  </si>
  <si>
    <t>ŻYWIENIE I SUPLEMENTACJA W SPORCIE</t>
  </si>
  <si>
    <t>Chemia żywności</t>
  </si>
  <si>
    <t>Antropologia ontogenetyczna</t>
  </si>
  <si>
    <t>Bezpieczeństwo żywności i żywienia</t>
  </si>
  <si>
    <t>Fizjologia i patofizjologia procesów trawienia i wchłaniania</t>
  </si>
  <si>
    <t>Poradnictwo dietetyczne</t>
  </si>
  <si>
    <t>Psychodietetyka</t>
  </si>
  <si>
    <t>Dozwolone wspomaganie wysiłku fizycznego</t>
  </si>
  <si>
    <t>Żywienie sportowca</t>
  </si>
  <si>
    <t>Nowoczesne metody prewencji urazów w sporcie</t>
  </si>
  <si>
    <t>Przedmiot teoretyczny do wyboru 1</t>
  </si>
  <si>
    <t>Przedmiot teoretyczny do wyboru 2</t>
  </si>
  <si>
    <t>Przedmiot praktyczny do wyboru 1</t>
  </si>
  <si>
    <t>Przedmiot praktyczny do wyboru 2</t>
  </si>
  <si>
    <t xml:space="preserve">Teoria treningu sportowego </t>
  </si>
  <si>
    <t>Periodyzacja treningu w sporcie</t>
  </si>
  <si>
    <t>Zarządzanie usługami</t>
  </si>
  <si>
    <t xml:space="preserve"> Anatomia funkcjonalna</t>
  </si>
  <si>
    <t>Anatomia funkcjonalna</t>
  </si>
  <si>
    <t>Dysfunkcje narządu ruchu i jednostki chorobowe w sporcie paraolimpijskim, deflimpijskim i olimpiad specjalnych</t>
  </si>
  <si>
    <t>Moduł pracy dyplomowej</t>
  </si>
  <si>
    <t>Statystyka w badaniach naukowych</t>
  </si>
  <si>
    <t>Seminarium magisterskie i ocena pracy magisterskiej</t>
  </si>
  <si>
    <t>Biznesplan organizacji sportowej</t>
  </si>
  <si>
    <t>Zarządzanie kadrami w sporcie [E]</t>
  </si>
  <si>
    <t>Trening zdrowotny [E]</t>
  </si>
  <si>
    <t>Psychologia sportu [E]</t>
  </si>
  <si>
    <t>Pedagogika sportu [E]</t>
  </si>
  <si>
    <t>Morfologiczne i biologiczne podstawy sportu [E]</t>
  </si>
  <si>
    <t>Obrona pracy magisterskiej [E]</t>
  </si>
  <si>
    <t>Specjalizacja instruktorska [E]</t>
  </si>
  <si>
    <t>Specjalizacja zawodowa [E]</t>
  </si>
  <si>
    <t>Fizjologia i biochemia treningu sportowego [E]</t>
  </si>
  <si>
    <t>Podstawy kierowania treningiem sportowym [E]</t>
  </si>
  <si>
    <t>Specjalizacja instruktorska (zgodnie z wybr.dysc.) [E]</t>
  </si>
  <si>
    <t>Przygotowanie sportowca do wysiłku treningowego i startowego [E]</t>
  </si>
  <si>
    <t>Kształtowanie i kontrola zdolności szybkościowych, siłowych i wytrzymałościowych [E]</t>
  </si>
  <si>
    <t>Specjalizacja instruktorska (zgodnie z wybr.dysc.) E</t>
  </si>
  <si>
    <t>Sport paraolimpijski [E]</t>
  </si>
  <si>
    <t>Teoria odnowy biologicznej [E]</t>
  </si>
  <si>
    <t>Komplementarne metody oceny stanu psychofizycznego sportowców [E]</t>
  </si>
  <si>
    <t>Masaż sportowy [E]</t>
  </si>
  <si>
    <t>Monitorowanie efektywności treningu [E]</t>
  </si>
  <si>
    <t>Podstawy żywienia człowieka [E]</t>
  </si>
  <si>
    <t>Metodologia badań żywieniowych [E]</t>
  </si>
  <si>
    <t>[100]</t>
  </si>
  <si>
    <t>[150]</t>
  </si>
  <si>
    <t xml:space="preserve">Język obcy </t>
  </si>
  <si>
    <t xml:space="preserve">Sport osób z niepełnosprawnościami </t>
  </si>
  <si>
    <t>praktyka trenerska</t>
  </si>
  <si>
    <t>Praktyka zawodowa- sport paraolipijski</t>
  </si>
  <si>
    <t xml:space="preserve">Coaching </t>
  </si>
  <si>
    <t>Sport osób z niepełnosprawnościami</t>
  </si>
  <si>
    <t>[135]</t>
  </si>
  <si>
    <t>Trening personalny róznych grup społecznych</t>
  </si>
  <si>
    <t xml:space="preserve">Trening personalny różnych grup społecznych </t>
  </si>
  <si>
    <t>praktyka specjalistyczna</t>
  </si>
  <si>
    <t>Fizjologiczne aspekty treningu sportowego osób z niepełnosprawnościami [E]</t>
  </si>
  <si>
    <t>Wybrane techniki relaksacji w sporcie osób z niepełnosprawnościami</t>
  </si>
  <si>
    <t xml:space="preserve">Anatomia funkcjonalna w sporcie paraolimpijskim </t>
  </si>
  <si>
    <t>Profilaktyka stanów przeciążeniowych w sporcie wyczynowym osób z niepełnosprawnościami</t>
  </si>
  <si>
    <t>Monitorowanie efektywności treningu sportowców z niepełnosprawnościami</t>
  </si>
  <si>
    <t>Teoria treningu sportowego osób z niepełnosprawnościami</t>
  </si>
  <si>
    <t>Zespołowe gry sportowe dla osób z niepełnosprawnościami</t>
  </si>
  <si>
    <t>Komplementarne metody oceny stanu psychofizycznego sportowców z niepełnosprawnościami [E]</t>
  </si>
  <si>
    <t xml:space="preserve">Żywienie i suplementacja w sporcie osób z niepełnosprawnościami </t>
  </si>
  <si>
    <t>Indywidualne dyscypliny sportowe osób z niepełnosprawnościami</t>
  </si>
  <si>
    <t>Coaching</t>
  </si>
  <si>
    <t>Odnowa biologiczna w sportach paraolimpijskich</t>
  </si>
  <si>
    <t>Praktyka specjalistyczna</t>
  </si>
  <si>
    <t>Ćwiczenia siłowo-wytrzymałościowe stosowane w treningu osób z niepełnosprawnościami</t>
  </si>
  <si>
    <t>Żywienie i suplementacja w sporcie osób z niepełnosprawnościami</t>
  </si>
  <si>
    <t>Anatomia funkcjonalna w sporcie paraolimpijskim</t>
  </si>
  <si>
    <t>BEZPIECZEŃSTWO WEWNĘTRZNE PAŃSTWA</t>
  </si>
  <si>
    <t>Strategia bezpieczeństwa narodowego</t>
  </si>
  <si>
    <t>Zarządzanie systemami bezpieczeństwa</t>
  </si>
  <si>
    <t>Geografia bezpieczeństwa państwowego</t>
  </si>
  <si>
    <t>Psychologia bezpieczeństwa</t>
  </si>
  <si>
    <t>Organizacja zajęć sportowych</t>
  </si>
  <si>
    <t>15</t>
  </si>
  <si>
    <t>Trening menedżerski</t>
  </si>
  <si>
    <t>9</t>
  </si>
  <si>
    <t>Ochrona informacji niejawnych w instytucjach sportowych</t>
  </si>
  <si>
    <t>Strategiczne gry rekreacyjne</t>
  </si>
  <si>
    <t>Strzelectwo sportowe i utylitarne</t>
  </si>
  <si>
    <t>Bezpieczeństwo zgromadzeń i imprez sportowych</t>
  </si>
  <si>
    <t xml:space="preserve">Sport jako środek w kształtowaniu postaw i zachowań prospołecznych </t>
  </si>
  <si>
    <t>Systemy walki</t>
  </si>
  <si>
    <t>Kształtowanie zdolności motorycznych</t>
  </si>
  <si>
    <t>OGÓŁEM (wspólne + SPECJALNOŚĆ)</t>
  </si>
  <si>
    <t>CAŁKOWITA LICZBA GODZIN</t>
  </si>
  <si>
    <t>całk.licz.godz z przelicz. SpecZaw*0,6</t>
  </si>
  <si>
    <t>Systemy bezpieczeństwa państwa</t>
  </si>
  <si>
    <t>Teoria bezpieczeństwa</t>
  </si>
  <si>
    <t>Podstawy prawne bezpieczeństwa imprez sportowych</t>
  </si>
  <si>
    <t>Prakseologiczna teoria walki</t>
  </si>
  <si>
    <t>Negocjacje w sporcie</t>
  </si>
  <si>
    <t xml:space="preserve">  Prakseologia </t>
  </si>
  <si>
    <t xml:space="preserve">  Mediatyzacja w sporcie </t>
  </si>
  <si>
    <t xml:space="preserve">  Trening wystąpień publicznych </t>
  </si>
  <si>
    <t xml:space="preserve">  Zarządzanie strategiczne</t>
  </si>
  <si>
    <t xml:space="preserve">  Sponsoring w sporcie </t>
  </si>
  <si>
    <t xml:space="preserve">  Event sportowy </t>
  </si>
  <si>
    <t xml:space="preserve">  Psychologia biznesu </t>
  </si>
  <si>
    <t xml:space="preserve">  Digital marketing </t>
  </si>
  <si>
    <t xml:space="preserve">  Zarządzanie finansami w biznesie </t>
  </si>
  <si>
    <t xml:space="preserve">  Nowoczesny HR </t>
  </si>
  <si>
    <t xml:space="preserve">  Kreatywne zarządzanie usługami </t>
  </si>
  <si>
    <t xml:space="preserve">  Budowanie marki osobistej w Internecie </t>
  </si>
  <si>
    <t xml:space="preserve">  Biznes w sporcie - case study </t>
  </si>
  <si>
    <t xml:space="preserve">  Zarządzanie projektami </t>
  </si>
  <si>
    <t xml:space="preserve">  Coaching w biznesie </t>
  </si>
  <si>
    <t xml:space="preserve">  Zakładanie własnego biznesu </t>
  </si>
  <si>
    <t xml:space="preserve">  E-biznes </t>
  </si>
  <si>
    <t xml:space="preserve">  Negocjacje w przestrzeni biznesu sportowego </t>
  </si>
  <si>
    <t xml:space="preserve">  Start-up produktów i usług </t>
  </si>
  <si>
    <t xml:space="preserve">  Pozyskiwanie środków unijnych </t>
  </si>
  <si>
    <t xml:space="preserve">  Technologie informacyjne w biznesie – opracowanie aplikacji    </t>
  </si>
  <si>
    <t>BIZNES W SPORCIE</t>
  </si>
  <si>
    <t>Język obcy</t>
  </si>
  <si>
    <t>Usprawnianie organizacji sportowej</t>
  </si>
  <si>
    <t>Ramowy program studiów II stopnia na lata 2024/25-2025/26,  kierunek SPORT (STUDIA STACJONARNE)</t>
  </si>
  <si>
    <r>
      <t>I</t>
    </r>
    <r>
      <rPr>
        <sz val="8"/>
        <color indexed="8"/>
        <rFont val="Arial"/>
        <family val="2"/>
        <charset val="238"/>
      </rPr>
      <t xml:space="preserve"> rok 2024/25</t>
    </r>
  </si>
  <si>
    <r>
      <t>II</t>
    </r>
    <r>
      <rPr>
        <sz val="8"/>
        <color indexed="8"/>
        <rFont val="Arial"/>
        <family val="2"/>
        <charset val="238"/>
      </rPr>
      <t xml:space="preserve"> rok 2025/26</t>
    </r>
  </si>
  <si>
    <t>Ramowy program studiów II stopnia na lata 2024/25-2025/26,  kierunek SPORT (STUDIA NIESTACJONARNE)</t>
  </si>
  <si>
    <t>Załącznik nr 2. do Uchwały Senatu 28/2024</t>
  </si>
  <si>
    <t>Załącznik nr 2 do Uchwały Senatu nr 28/2024 z dnia 23.05.2024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</si>
</sst>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30">
    <font>
      <sz val="11"/>
      <color theme="1"/>
      <name val="Czcionka tekstu podstawowego"/>
      <family val="2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0"/>
      <color indexed="8"/>
      <name val="Arial"/>
      <family val="2"/>
      <charset val="238"/>
    </font>
    <font>
      <i/>
      <sz val="8"/>
      <color indexed="8"/>
      <name val="Times New Roman"/>
      <family val="1"/>
      <charset val="238"/>
    </font>
    <font>
      <b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rgb="FF0070C0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i/>
      <sz val="8"/>
      <color rgb="FF002060"/>
      <name val="Times New Roman"/>
      <family val="1"/>
      <charset val="238"/>
    </font>
    <font>
      <b/>
      <sz val="8"/>
      <color rgb="FF008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4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/>
    <xf numFmtId="0" fontId="3" fillId="2" borderId="6" xfId="1" applyFont="1" applyFill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wrapText="1"/>
    </xf>
    <xf numFmtId="0" fontId="7" fillId="2" borderId="6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 wrapText="1"/>
    </xf>
    <xf numFmtId="0" fontId="7" fillId="0" borderId="0" xfId="1" applyFont="1"/>
    <xf numFmtId="0" fontId="3" fillId="6" borderId="0" xfId="1" applyFont="1" applyFill="1" applyBorder="1" applyAlignment="1">
      <alignment horizontal="center"/>
    </xf>
    <xf numFmtId="0" fontId="10" fillId="6" borderId="0" xfId="1" applyFont="1" applyFill="1" applyBorder="1" applyAlignment="1">
      <alignment wrapText="1"/>
    </xf>
    <xf numFmtId="0" fontId="2" fillId="6" borderId="0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 wrapText="1"/>
    </xf>
    <xf numFmtId="0" fontId="2" fillId="6" borderId="0" xfId="1" applyFont="1" applyFill="1" applyBorder="1" applyAlignment="1">
      <alignment horizontal="center"/>
    </xf>
    <xf numFmtId="0" fontId="2" fillId="6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0" fontId="2" fillId="6" borderId="0" xfId="1" applyFont="1" applyFill="1" applyBorder="1" applyAlignment="1">
      <alignment horizontal="center" vertical="top" wrapText="1"/>
    </xf>
    <xf numFmtId="0" fontId="6" fillId="6" borderId="0" xfId="1" applyFont="1" applyFill="1" applyBorder="1" applyAlignment="1">
      <alignment horizontal="center" wrapText="1"/>
    </xf>
    <xf numFmtId="0" fontId="3" fillId="0" borderId="0" xfId="1" applyFont="1"/>
    <xf numFmtId="0" fontId="3" fillId="0" borderId="18" xfId="1" applyFont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Border="1"/>
    <xf numFmtId="0" fontId="3" fillId="0" borderId="6" xfId="1" applyFont="1" applyFill="1" applyBorder="1"/>
    <xf numFmtId="0" fontId="3" fillId="6" borderId="13" xfId="1" applyFont="1" applyFill="1" applyBorder="1"/>
    <xf numFmtId="0" fontId="3" fillId="6" borderId="6" xfId="1" applyFont="1" applyFill="1" applyBorder="1"/>
    <xf numFmtId="0" fontId="3" fillId="6" borderId="0" xfId="1" applyFont="1" applyFill="1" applyBorder="1"/>
    <xf numFmtId="0" fontId="3" fillId="0" borderId="6" xfId="1" applyFont="1" applyBorder="1"/>
    <xf numFmtId="0" fontId="3" fillId="0" borderId="0" xfId="1" applyFont="1" applyBorder="1"/>
    <xf numFmtId="0" fontId="3" fillId="6" borderId="0" xfId="1" applyFont="1" applyFill="1"/>
    <xf numFmtId="0" fontId="2" fillId="2" borderId="5" xfId="1" applyFont="1" applyFill="1" applyBorder="1" applyAlignment="1"/>
    <xf numFmtId="0" fontId="2" fillId="2" borderId="19" xfId="1" applyFont="1" applyFill="1" applyBorder="1" applyAlignment="1"/>
    <xf numFmtId="0" fontId="3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7" fillId="6" borderId="18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/>
    </xf>
    <xf numFmtId="0" fontId="7" fillId="6" borderId="25" xfId="1" applyFont="1" applyFill="1" applyBorder="1" applyAlignment="1">
      <alignment horizontal="center" vertical="center" wrapText="1"/>
    </xf>
    <xf numFmtId="0" fontId="5" fillId="2" borderId="17" xfId="0" applyFont="1" applyFill="1" applyBorder="1"/>
    <xf numFmtId="0" fontId="5" fillId="0" borderId="1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9" fillId="2" borderId="17" xfId="2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/>
    </xf>
    <xf numFmtId="0" fontId="5" fillId="3" borderId="27" xfId="1" applyFont="1" applyFill="1" applyBorder="1" applyAlignment="1">
      <alignment wrapText="1"/>
    </xf>
    <xf numFmtId="0" fontId="2" fillId="3" borderId="28" xfId="1" applyFont="1" applyFill="1" applyBorder="1" applyAlignment="1">
      <alignment horizontal="center"/>
    </xf>
    <xf numFmtId="0" fontId="5" fillId="3" borderId="29" xfId="1" applyFont="1" applyFill="1" applyBorder="1" applyAlignment="1">
      <alignment wrapText="1"/>
    </xf>
    <xf numFmtId="0" fontId="7" fillId="0" borderId="0" xfId="1" applyFont="1" applyBorder="1"/>
    <xf numFmtId="0" fontId="7" fillId="6" borderId="0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5" fillId="0" borderId="18" xfId="1" applyFont="1" applyBorder="1" applyAlignment="1">
      <alignment horizontal="right" wrapText="1"/>
    </xf>
    <xf numFmtId="0" fontId="17" fillId="0" borderId="18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right" wrapText="1"/>
    </xf>
    <xf numFmtId="0" fontId="17" fillId="2" borderId="18" xfId="1" applyFont="1" applyFill="1" applyBorder="1" applyAlignment="1">
      <alignment horizontal="center" vertical="center"/>
    </xf>
    <xf numFmtId="0" fontId="8" fillId="5" borderId="12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7" fillId="0" borderId="6" xfId="1" applyFont="1" applyBorder="1"/>
    <xf numFmtId="0" fontId="11" fillId="5" borderId="2" xfId="1" applyFont="1" applyFill="1" applyBorder="1" applyAlignment="1">
      <alignment horizontal="center" vertical="center" wrapText="1"/>
    </xf>
    <xf numFmtId="0" fontId="11" fillId="5" borderId="34" xfId="1" applyFont="1" applyFill="1" applyBorder="1" applyAlignment="1">
      <alignment horizontal="center" vertical="center"/>
    </xf>
    <xf numFmtId="0" fontId="18" fillId="0" borderId="25" xfId="1" applyFont="1" applyBorder="1" applyAlignment="1">
      <alignment horizontal="center"/>
    </xf>
    <xf numFmtId="0" fontId="17" fillId="2" borderId="25" xfId="1" applyFont="1" applyFill="1" applyBorder="1" applyAlignment="1">
      <alignment horizontal="center" vertical="center"/>
    </xf>
    <xf numFmtId="0" fontId="3" fillId="0" borderId="22" xfId="1" applyFont="1" applyBorder="1"/>
    <xf numFmtId="0" fontId="7" fillId="6" borderId="13" xfId="1" applyFont="1" applyFill="1" applyBorder="1"/>
    <xf numFmtId="0" fontId="17" fillId="0" borderId="25" xfId="1" applyFont="1" applyFill="1" applyBorder="1" applyAlignment="1">
      <alignment horizontal="center" vertical="center"/>
    </xf>
    <xf numFmtId="0" fontId="7" fillId="0" borderId="22" xfId="1" applyFont="1" applyBorder="1"/>
    <xf numFmtId="0" fontId="17" fillId="2" borderId="25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19" fillId="0" borderId="6" xfId="1" applyFont="1" applyBorder="1"/>
    <xf numFmtId="0" fontId="20" fillId="0" borderId="13" xfId="1" applyFont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0" fontId="19" fillId="6" borderId="6" xfId="1" applyFont="1" applyFill="1" applyBorder="1" applyAlignment="1">
      <alignment horizontal="center" vertical="center"/>
    </xf>
    <xf numFmtId="0" fontId="19" fillId="6" borderId="13" xfId="1" applyFont="1" applyFill="1" applyBorder="1" applyAlignment="1">
      <alignment horizontal="center" vertical="center"/>
    </xf>
    <xf numFmtId="0" fontId="19" fillId="6" borderId="6" xfId="1" applyFont="1" applyFill="1" applyBorder="1"/>
    <xf numFmtId="0" fontId="19" fillId="6" borderId="0" xfId="1" applyFont="1" applyFill="1"/>
    <xf numFmtId="0" fontId="19" fillId="6" borderId="32" xfId="1" applyFont="1" applyFill="1" applyBorder="1" applyAlignment="1">
      <alignment horizontal="center"/>
    </xf>
    <xf numFmtId="0" fontId="19" fillId="6" borderId="13" xfId="1" applyFont="1" applyFill="1" applyBorder="1"/>
    <xf numFmtId="0" fontId="19" fillId="6" borderId="18" xfId="1" applyFont="1" applyFill="1" applyBorder="1" applyAlignment="1">
      <alignment horizontal="center"/>
    </xf>
    <xf numFmtId="0" fontId="19" fillId="6" borderId="36" xfId="1" applyFont="1" applyFill="1" applyBorder="1"/>
    <xf numFmtId="0" fontId="19" fillId="7" borderId="37" xfId="1" applyFont="1" applyFill="1" applyBorder="1" applyAlignment="1">
      <alignment horizontal="center" vertical="center"/>
    </xf>
    <xf numFmtId="0" fontId="19" fillId="0" borderId="6" xfId="1" applyFont="1" applyFill="1" applyBorder="1"/>
    <xf numFmtId="0" fontId="20" fillId="7" borderId="37" xfId="1" applyFont="1" applyFill="1" applyBorder="1" applyAlignment="1">
      <alignment wrapText="1"/>
    </xf>
    <xf numFmtId="0" fontId="19" fillId="6" borderId="37" xfId="1" applyFont="1" applyFill="1" applyBorder="1" applyAlignment="1">
      <alignment horizontal="center" vertical="center"/>
    </xf>
    <xf numFmtId="0" fontId="19" fillId="6" borderId="30" xfId="1" applyFont="1" applyFill="1" applyBorder="1" applyAlignment="1">
      <alignment horizontal="center" vertical="center"/>
    </xf>
    <xf numFmtId="0" fontId="20" fillId="7" borderId="37" xfId="1" applyFont="1" applyFill="1" applyBorder="1" applyAlignment="1">
      <alignment horizontal="left" vertical="center" wrapText="1"/>
    </xf>
    <xf numFmtId="0" fontId="19" fillId="6" borderId="0" xfId="1" applyFont="1" applyFill="1" applyBorder="1"/>
    <xf numFmtId="0" fontId="19" fillId="7" borderId="37" xfId="1" applyFont="1" applyFill="1" applyBorder="1" applyAlignment="1">
      <alignment horizontal="center"/>
    </xf>
    <xf numFmtId="0" fontId="20" fillId="6" borderId="18" xfId="1" applyFont="1" applyFill="1" applyBorder="1" applyAlignment="1">
      <alignment horizontal="center" vertical="center"/>
    </xf>
    <xf numFmtId="0" fontId="20" fillId="6" borderId="18" xfId="1" applyFont="1" applyFill="1" applyBorder="1" applyAlignment="1">
      <alignment horizontal="right" wrapText="1"/>
    </xf>
    <xf numFmtId="0" fontId="5" fillId="0" borderId="17" xfId="1" applyFont="1" applyBorder="1" applyAlignment="1">
      <alignment horizontal="center"/>
    </xf>
    <xf numFmtId="0" fontId="20" fillId="6" borderId="13" xfId="1" applyFont="1" applyFill="1" applyBorder="1" applyAlignment="1">
      <alignment horizontal="center" vertical="center"/>
    </xf>
    <xf numFmtId="0" fontId="3" fillId="0" borderId="13" xfId="1" applyFont="1" applyBorder="1"/>
    <xf numFmtId="0" fontId="5" fillId="2" borderId="38" xfId="1" applyFont="1" applyFill="1" applyBorder="1" applyAlignment="1">
      <alignment horizontal="center"/>
    </xf>
    <xf numFmtId="0" fontId="5" fillId="0" borderId="35" xfId="1" applyFont="1" applyBorder="1" applyAlignment="1">
      <alignment horizontal="center" vertical="center"/>
    </xf>
    <xf numFmtId="0" fontId="20" fillId="2" borderId="13" xfId="1" applyFont="1" applyFill="1" applyBorder="1" applyAlignment="1">
      <alignment horizontal="center" vertical="center"/>
    </xf>
    <xf numFmtId="0" fontId="19" fillId="2" borderId="18" xfId="1" applyFont="1" applyFill="1" applyBorder="1" applyAlignment="1">
      <alignment horizontal="center"/>
    </xf>
    <xf numFmtId="0" fontId="20" fillId="0" borderId="18" xfId="1" applyFont="1" applyBorder="1" applyAlignment="1">
      <alignment horizontal="right" wrapText="1"/>
    </xf>
    <xf numFmtId="0" fontId="20" fillId="2" borderId="18" xfId="1" applyFont="1" applyFill="1" applyBorder="1" applyAlignment="1">
      <alignment horizontal="center" vertical="center"/>
    </xf>
    <xf numFmtId="0" fontId="20" fillId="2" borderId="30" xfId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 wrapText="1"/>
    </xf>
    <xf numFmtId="0" fontId="7" fillId="0" borderId="13" xfId="1" applyFont="1" applyBorder="1"/>
    <xf numFmtId="0" fontId="9" fillId="5" borderId="2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/>
    </xf>
    <xf numFmtId="0" fontId="5" fillId="6" borderId="18" xfId="1" applyFont="1" applyFill="1" applyBorder="1" applyAlignment="1">
      <alignment horizontal="center" vertical="center" wrapText="1"/>
    </xf>
    <xf numFmtId="0" fontId="5" fillId="6" borderId="18" xfId="0" applyFont="1" applyFill="1" applyBorder="1" applyAlignment="1"/>
    <xf numFmtId="0" fontId="5" fillId="6" borderId="18" xfId="1" applyFont="1" applyFill="1" applyBorder="1" applyAlignment="1">
      <alignment wrapText="1"/>
    </xf>
    <xf numFmtId="0" fontId="5" fillId="6" borderId="37" xfId="1" applyFont="1" applyFill="1" applyBorder="1" applyAlignment="1">
      <alignment horizontal="center" vertical="center" wrapText="1"/>
    </xf>
    <xf numFmtId="0" fontId="5" fillId="6" borderId="13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center" vertical="center" wrapText="1"/>
    </xf>
    <xf numFmtId="0" fontId="5" fillId="6" borderId="39" xfId="1" applyFont="1" applyFill="1" applyBorder="1" applyAlignment="1">
      <alignment horizontal="center" vertical="center" wrapText="1"/>
    </xf>
    <xf numFmtId="0" fontId="7" fillId="6" borderId="6" xfId="1" applyFont="1" applyFill="1" applyBorder="1"/>
    <xf numFmtId="0" fontId="7" fillId="6" borderId="0" xfId="1" applyFont="1" applyFill="1"/>
    <xf numFmtId="0" fontId="5" fillId="6" borderId="40" xfId="1" applyFont="1" applyFill="1" applyBorder="1" applyAlignment="1">
      <alignment wrapText="1"/>
    </xf>
    <xf numFmtId="0" fontId="5" fillId="6" borderId="34" xfId="1" applyFont="1" applyFill="1" applyBorder="1" applyAlignment="1">
      <alignment horizontal="center" vertical="center" wrapText="1"/>
    </xf>
    <xf numFmtId="0" fontId="5" fillId="6" borderId="41" xfId="1" applyFont="1" applyFill="1" applyBorder="1" applyAlignment="1">
      <alignment horizontal="center" vertical="center"/>
    </xf>
    <xf numFmtId="0" fontId="5" fillId="6" borderId="36" xfId="1" applyFont="1" applyFill="1" applyBorder="1" applyAlignment="1">
      <alignment horizontal="center" vertical="center"/>
    </xf>
    <xf numFmtId="0" fontId="5" fillId="6" borderId="42" xfId="1" applyFont="1" applyFill="1" applyBorder="1" applyAlignment="1">
      <alignment horizontal="center" vertical="center"/>
    </xf>
    <xf numFmtId="0" fontId="5" fillId="6" borderId="42" xfId="1" applyFont="1" applyFill="1" applyBorder="1" applyAlignment="1">
      <alignment horizontal="center" vertical="center" wrapText="1"/>
    </xf>
    <xf numFmtId="0" fontId="7" fillId="6" borderId="36" xfId="1" applyFont="1" applyFill="1" applyBorder="1" applyAlignment="1">
      <alignment horizontal="center" vertical="center"/>
    </xf>
    <xf numFmtId="0" fontId="5" fillId="6" borderId="43" xfId="1" applyFont="1" applyFill="1" applyBorder="1" applyAlignment="1">
      <alignment horizontal="center" vertical="center" wrapText="1"/>
    </xf>
    <xf numFmtId="0" fontId="7" fillId="6" borderId="36" xfId="1" applyFont="1" applyFill="1" applyBorder="1"/>
    <xf numFmtId="0" fontId="5" fillId="7" borderId="37" xfId="1" applyFont="1" applyFill="1" applyBorder="1" applyAlignment="1">
      <alignment wrapText="1"/>
    </xf>
    <xf numFmtId="0" fontId="5" fillId="6" borderId="11" xfId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wrapText="1"/>
    </xf>
    <xf numFmtId="0" fontId="5" fillId="6" borderId="6" xfId="1" applyFont="1" applyFill="1" applyBorder="1" applyAlignment="1">
      <alignment horizontal="center" vertical="center" wrapText="1"/>
    </xf>
    <xf numFmtId="0" fontId="7" fillId="6" borderId="44" xfId="1" applyFont="1" applyFill="1" applyBorder="1" applyAlignment="1">
      <alignment horizontal="center" vertical="center"/>
    </xf>
    <xf numFmtId="0" fontId="5" fillId="7" borderId="30" xfId="1" applyFont="1" applyFill="1" applyBorder="1" applyAlignment="1">
      <alignment horizontal="center" vertical="center" wrapText="1"/>
    </xf>
    <xf numFmtId="0" fontId="5" fillId="7" borderId="17" xfId="1" applyFont="1" applyFill="1" applyBorder="1" applyAlignment="1">
      <alignment horizontal="center" vertical="center" wrapText="1"/>
    </xf>
    <xf numFmtId="0" fontId="12" fillId="6" borderId="6" xfId="0" applyNumberFormat="1" applyFont="1" applyFill="1" applyBorder="1" applyAlignment="1">
      <alignment horizontal="center" vertical="center"/>
    </xf>
    <xf numFmtId="0" fontId="12" fillId="7" borderId="6" xfId="0" applyNumberFormat="1" applyFont="1" applyFill="1" applyBorder="1" applyAlignment="1">
      <alignment horizontal="center" vertical="center"/>
    </xf>
    <xf numFmtId="0" fontId="3" fillId="0" borderId="21" xfId="1" applyFont="1" applyBorder="1"/>
    <xf numFmtId="0" fontId="5" fillId="6" borderId="45" xfId="1" applyFont="1" applyFill="1" applyBorder="1" applyAlignment="1">
      <alignment horizontal="center" vertical="center" wrapText="1"/>
    </xf>
    <xf numFmtId="0" fontId="7" fillId="6" borderId="40" xfId="1" applyFont="1" applyFill="1" applyBorder="1" applyAlignment="1">
      <alignment horizontal="center" vertical="center"/>
    </xf>
    <xf numFmtId="0" fontId="5" fillId="6" borderId="40" xfId="1" applyFont="1" applyFill="1" applyBorder="1" applyAlignment="1">
      <alignment horizontal="center" vertical="center" wrapText="1"/>
    </xf>
    <xf numFmtId="0" fontId="5" fillId="6" borderId="6" xfId="0" applyFont="1" applyFill="1" applyBorder="1" applyAlignment="1"/>
    <xf numFmtId="0" fontId="7" fillId="6" borderId="22" xfId="1" applyFont="1" applyFill="1" applyBorder="1" applyAlignment="1">
      <alignment horizontal="center" vertical="center"/>
    </xf>
    <xf numFmtId="0" fontId="5" fillId="6" borderId="40" xfId="1" applyFont="1" applyFill="1" applyBorder="1" applyAlignment="1">
      <alignment horizontal="center" vertical="center"/>
    </xf>
    <xf numFmtId="0" fontId="7" fillId="6" borderId="40" xfId="1" applyFont="1" applyFill="1" applyBorder="1" applyAlignment="1">
      <alignment horizontal="center" vertical="center" wrapText="1"/>
    </xf>
    <xf numFmtId="0" fontId="7" fillId="6" borderId="41" xfId="1" applyFont="1" applyFill="1" applyBorder="1" applyAlignment="1">
      <alignment horizontal="center" vertical="center"/>
    </xf>
    <xf numFmtId="0" fontId="7" fillId="6" borderId="42" xfId="1" applyFont="1" applyFill="1" applyBorder="1" applyAlignment="1">
      <alignment horizontal="center" vertical="center"/>
    </xf>
    <xf numFmtId="0" fontId="7" fillId="6" borderId="30" xfId="1" applyFont="1" applyFill="1" applyBorder="1" applyAlignment="1">
      <alignment horizontal="center" vertical="center"/>
    </xf>
    <xf numFmtId="0" fontId="7" fillId="6" borderId="30" xfId="1" applyFont="1" applyFill="1" applyBorder="1"/>
    <xf numFmtId="0" fontId="3" fillId="0" borderId="36" xfId="1" applyFont="1" applyBorder="1"/>
    <xf numFmtId="0" fontId="3" fillId="6" borderId="36" xfId="1" applyFont="1" applyFill="1" applyBorder="1"/>
    <xf numFmtId="0" fontId="5" fillId="2" borderId="25" xfId="1" applyFont="1" applyFill="1" applyBorder="1" applyAlignment="1">
      <alignment horizontal="center" vertical="center"/>
    </xf>
    <xf numFmtId="0" fontId="7" fillId="6" borderId="11" xfId="1" applyFont="1" applyFill="1" applyBorder="1"/>
    <xf numFmtId="0" fontId="7" fillId="6" borderId="24" xfId="1" applyFont="1" applyFill="1" applyBorder="1" applyAlignment="1">
      <alignment horizontal="center" vertical="center"/>
    </xf>
    <xf numFmtId="0" fontId="7" fillId="6" borderId="21" xfId="1" applyFont="1" applyFill="1" applyBorder="1" applyAlignment="1">
      <alignment horizontal="center" vertical="center"/>
    </xf>
    <xf numFmtId="0" fontId="7" fillId="6" borderId="37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46" xfId="1" applyFont="1" applyFill="1" applyBorder="1" applyAlignment="1">
      <alignment horizontal="center"/>
    </xf>
    <xf numFmtId="0" fontId="18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0" fontId="17" fillId="2" borderId="6" xfId="1" applyFont="1" applyFill="1" applyBorder="1" applyAlignment="1">
      <alignment horizontal="center" vertical="center"/>
    </xf>
    <xf numFmtId="0" fontId="21" fillId="6" borderId="0" xfId="1" applyFont="1" applyFill="1" applyBorder="1" applyAlignment="1">
      <alignment horizontal="center" vertical="center" wrapText="1"/>
    </xf>
    <xf numFmtId="0" fontId="21" fillId="6" borderId="0" xfId="1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11" fillId="5" borderId="47" xfId="1" applyFont="1" applyFill="1" applyBorder="1" applyAlignment="1">
      <alignment horizontal="center" vertical="center"/>
    </xf>
    <xf numFmtId="0" fontId="22" fillId="6" borderId="0" xfId="1" applyFont="1" applyFill="1" applyBorder="1" applyAlignment="1">
      <alignment horizontal="center" vertical="center"/>
    </xf>
    <xf numFmtId="166" fontId="22" fillId="6" borderId="0" xfId="1" applyNumberFormat="1" applyFont="1" applyFill="1" applyBorder="1" applyAlignment="1">
      <alignment horizontal="center" vertical="center" wrapText="1"/>
    </xf>
    <xf numFmtId="0" fontId="3" fillId="0" borderId="48" xfId="1" applyFont="1" applyBorder="1" applyAlignment="1">
      <alignment horizontal="center"/>
    </xf>
    <xf numFmtId="0" fontId="5" fillId="3" borderId="4" xfId="2" applyFont="1" applyFill="1" applyBorder="1"/>
    <xf numFmtId="0" fontId="5" fillId="3" borderId="49" xfId="1" applyFont="1" applyFill="1" applyBorder="1" applyAlignment="1">
      <alignment wrapText="1"/>
    </xf>
    <xf numFmtId="0" fontId="9" fillId="2" borderId="6" xfId="1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/>
    </xf>
    <xf numFmtId="0" fontId="9" fillId="0" borderId="53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wrapText="1"/>
    </xf>
    <xf numFmtId="0" fontId="5" fillId="0" borderId="23" xfId="0" applyFont="1" applyFill="1" applyBorder="1" applyAlignment="1">
      <alignment vertical="center" wrapText="1"/>
    </xf>
    <xf numFmtId="0" fontId="5" fillId="0" borderId="54" xfId="1" applyFont="1" applyFill="1" applyBorder="1" applyAlignment="1">
      <alignment wrapText="1"/>
    </xf>
    <xf numFmtId="0" fontId="2" fillId="0" borderId="0" xfId="1" applyFont="1"/>
    <xf numFmtId="0" fontId="6" fillId="5" borderId="47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9" fillId="5" borderId="5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7" borderId="37" xfId="1" applyFont="1" applyFill="1" applyBorder="1" applyAlignment="1">
      <alignment horizontal="center" vertical="center"/>
    </xf>
    <xf numFmtId="0" fontId="7" fillId="7" borderId="37" xfId="1" applyFont="1" applyFill="1" applyBorder="1" applyAlignment="1">
      <alignment horizontal="center" vertical="center" wrapText="1"/>
    </xf>
    <xf numFmtId="0" fontId="5" fillId="7" borderId="37" xfId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7" borderId="6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5" fillId="6" borderId="25" xfId="1" applyFont="1" applyFill="1" applyBorder="1" applyAlignment="1">
      <alignment horizontal="center" vertical="center" wrapText="1"/>
    </xf>
    <xf numFmtId="0" fontId="5" fillId="6" borderId="56" xfId="1" applyFont="1" applyFill="1" applyBorder="1" applyAlignment="1">
      <alignment horizontal="center" vertical="center" wrapText="1"/>
    </xf>
    <xf numFmtId="0" fontId="5" fillId="6" borderId="23" xfId="1" applyFont="1" applyFill="1" applyBorder="1" applyAlignment="1">
      <alignment horizontal="center" vertical="center" wrapText="1"/>
    </xf>
    <xf numFmtId="0" fontId="7" fillId="6" borderId="36" xfId="1" applyFont="1" applyFill="1" applyBorder="1" applyAlignment="1">
      <alignment horizontal="center" vertical="center" wrapText="1"/>
    </xf>
    <xf numFmtId="0" fontId="5" fillId="6" borderId="30" xfId="1" applyFont="1" applyFill="1" applyBorder="1"/>
    <xf numFmtId="0" fontId="9" fillId="6" borderId="30" xfId="1" applyFont="1" applyFill="1" applyBorder="1" applyAlignment="1">
      <alignment horizontal="center" vertical="center" wrapText="1"/>
    </xf>
    <xf numFmtId="0" fontId="9" fillId="6" borderId="42" xfId="1" applyFont="1" applyFill="1" applyBorder="1" applyAlignment="1">
      <alignment horizontal="center" vertical="center" wrapText="1"/>
    </xf>
    <xf numFmtId="0" fontId="7" fillId="6" borderId="51" xfId="1" applyFont="1" applyFill="1" applyBorder="1" applyAlignment="1">
      <alignment horizontal="center" vertical="center"/>
    </xf>
    <xf numFmtId="0" fontId="7" fillId="6" borderId="51" xfId="1" applyFont="1" applyFill="1" applyBorder="1" applyAlignment="1">
      <alignment horizontal="center" vertical="center" wrapText="1"/>
    </xf>
    <xf numFmtId="0" fontId="5" fillId="6" borderId="51" xfId="1" applyFont="1" applyFill="1" applyBorder="1" applyAlignment="1">
      <alignment horizontal="center" vertical="center" wrapText="1"/>
    </xf>
    <xf numFmtId="0" fontId="7" fillId="6" borderId="33" xfId="1" applyFont="1" applyFill="1" applyBorder="1" applyAlignment="1">
      <alignment horizontal="center" vertical="center" wrapText="1"/>
    </xf>
    <xf numFmtId="0" fontId="7" fillId="6" borderId="32" xfId="1" applyFont="1" applyFill="1" applyBorder="1" applyAlignment="1">
      <alignment horizontal="center" vertical="center" wrapText="1"/>
    </xf>
    <xf numFmtId="0" fontId="7" fillId="6" borderId="57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vertical="center" wrapText="1"/>
    </xf>
    <xf numFmtId="0" fontId="5" fillId="6" borderId="58" xfId="1" applyFont="1" applyFill="1" applyBorder="1" applyAlignment="1">
      <alignment horizontal="center" vertical="center" wrapText="1"/>
    </xf>
    <xf numFmtId="0" fontId="5" fillId="6" borderId="39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7" fillId="0" borderId="30" xfId="1" applyFont="1" applyBorder="1"/>
    <xf numFmtId="0" fontId="9" fillId="2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5" fillId="0" borderId="30" xfId="1" applyFont="1" applyBorder="1"/>
    <xf numFmtId="0" fontId="9" fillId="2" borderId="30" xfId="2" applyFont="1" applyFill="1" applyBorder="1" applyAlignment="1">
      <alignment horizontal="center" vertical="center"/>
    </xf>
    <xf numFmtId="0" fontId="9" fillId="2" borderId="30" xfId="2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5" fillId="6" borderId="51" xfId="1" applyFont="1" applyFill="1" applyBorder="1" applyAlignment="1">
      <alignment horizontal="center" vertical="center"/>
    </xf>
    <xf numFmtId="0" fontId="5" fillId="6" borderId="59" xfId="1" applyFont="1" applyFill="1" applyBorder="1" applyAlignment="1">
      <alignment horizontal="center" vertical="center"/>
    </xf>
    <xf numFmtId="0" fontId="5" fillId="6" borderId="50" xfId="1" applyFont="1" applyFill="1" applyBorder="1" applyAlignment="1">
      <alignment horizontal="center" vertical="center"/>
    </xf>
    <xf numFmtId="0" fontId="5" fillId="6" borderId="52" xfId="1" applyFont="1" applyFill="1" applyBorder="1" applyAlignment="1">
      <alignment horizontal="center" vertical="center"/>
    </xf>
    <xf numFmtId="0" fontId="7" fillId="6" borderId="60" xfId="1" applyFont="1" applyFill="1" applyBorder="1" applyAlignment="1">
      <alignment horizontal="center" vertical="center"/>
    </xf>
    <xf numFmtId="0" fontId="7" fillId="6" borderId="50" xfId="1" applyFont="1" applyFill="1" applyBorder="1" applyAlignment="1">
      <alignment horizontal="center" vertical="center"/>
    </xf>
    <xf numFmtId="0" fontId="7" fillId="6" borderId="53" xfId="1" applyFont="1" applyFill="1" applyBorder="1" applyAlignment="1">
      <alignment horizontal="center" vertical="center"/>
    </xf>
    <xf numFmtId="0" fontId="5" fillId="6" borderId="60" xfId="1" applyFont="1" applyFill="1" applyBorder="1" applyAlignment="1">
      <alignment horizontal="center" vertical="center"/>
    </xf>
    <xf numFmtId="0" fontId="5" fillId="2" borderId="6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horizontal="center" vertical="center"/>
    </xf>
    <xf numFmtId="0" fontId="20" fillId="2" borderId="63" xfId="1" applyFont="1" applyFill="1" applyBorder="1" applyAlignment="1">
      <alignment horizontal="center" vertical="center"/>
    </xf>
    <xf numFmtId="0" fontId="20" fillId="2" borderId="64" xfId="1" applyFont="1" applyFill="1" applyBorder="1" applyAlignment="1">
      <alignment horizontal="center" vertical="center"/>
    </xf>
    <xf numFmtId="0" fontId="20" fillId="2" borderId="10" xfId="1" applyFont="1" applyFill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20" fillId="0" borderId="63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64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17" fillId="2" borderId="37" xfId="1" applyFont="1" applyFill="1" applyBorder="1" applyAlignment="1">
      <alignment horizontal="center"/>
    </xf>
    <xf numFmtId="0" fontId="5" fillId="7" borderId="11" xfId="1" applyFont="1" applyFill="1" applyBorder="1" applyAlignment="1">
      <alignment horizontal="center" vertical="center"/>
    </xf>
    <xf numFmtId="0" fontId="7" fillId="7" borderId="11" xfId="1" applyFont="1" applyFill="1" applyBorder="1" applyAlignment="1">
      <alignment horizontal="center" vertical="center"/>
    </xf>
    <xf numFmtId="0" fontId="7" fillId="6" borderId="37" xfId="1" applyFont="1" applyFill="1" applyBorder="1" applyAlignment="1">
      <alignment horizontal="center" vertical="center" wrapText="1"/>
    </xf>
    <xf numFmtId="0" fontId="5" fillId="6" borderId="13" xfId="1" applyFont="1" applyFill="1" applyBorder="1"/>
    <xf numFmtId="0" fontId="5" fillId="6" borderId="6" xfId="1" applyFont="1" applyFill="1" applyBorder="1"/>
    <xf numFmtId="0" fontId="7" fillId="6" borderId="6" xfId="1" applyFont="1" applyFill="1" applyBorder="1" applyAlignment="1">
      <alignment horizontal="center"/>
    </xf>
    <xf numFmtId="0" fontId="5" fillId="6" borderId="30" xfId="1" applyFont="1" applyFill="1" applyBorder="1" applyAlignment="1">
      <alignment horizontal="center"/>
    </xf>
    <xf numFmtId="0" fontId="5" fillId="6" borderId="53" xfId="1" applyFont="1" applyFill="1" applyBorder="1" applyAlignment="1">
      <alignment horizontal="center" vertical="center"/>
    </xf>
    <xf numFmtId="0" fontId="5" fillId="6" borderId="53" xfId="1" applyFont="1" applyFill="1" applyBorder="1" applyAlignment="1">
      <alignment horizontal="center" vertical="center" wrapText="1"/>
    </xf>
    <xf numFmtId="0" fontId="7" fillId="6" borderId="50" xfId="1" applyFont="1" applyFill="1" applyBorder="1"/>
    <xf numFmtId="0" fontId="5" fillId="6" borderId="53" xfId="1" applyFont="1" applyFill="1" applyBorder="1"/>
    <xf numFmtId="0" fontId="5" fillId="6" borderId="18" xfId="0" applyFont="1" applyFill="1" applyBorder="1"/>
    <xf numFmtId="0" fontId="9" fillId="7" borderId="65" xfId="1" applyFont="1" applyFill="1" applyBorder="1" applyAlignment="1">
      <alignment horizontal="center" vertical="center" wrapText="1"/>
    </xf>
    <xf numFmtId="0" fontId="7" fillId="6" borderId="60" xfId="1" applyFont="1" applyFill="1" applyBorder="1"/>
    <xf numFmtId="0" fontId="5" fillId="6" borderId="18" xfId="1" applyFont="1" applyFill="1" applyBorder="1" applyAlignment="1">
      <alignment horizontal="left" vertical="center" wrapText="1"/>
    </xf>
    <xf numFmtId="0" fontId="5" fillId="6" borderId="18" xfId="1" applyFont="1" applyFill="1" applyBorder="1" applyAlignment="1">
      <alignment vertical="top" wrapText="1"/>
    </xf>
    <xf numFmtId="0" fontId="5" fillId="6" borderId="18" xfId="1" applyFont="1" applyFill="1" applyBorder="1" applyAlignment="1">
      <alignment horizontal="left" vertical="top" wrapText="1"/>
    </xf>
    <xf numFmtId="0" fontId="7" fillId="6" borderId="46" xfId="1" applyFont="1" applyFill="1" applyBorder="1" applyAlignment="1">
      <alignment horizontal="center" vertical="center"/>
    </xf>
    <xf numFmtId="49" fontId="5" fillId="7" borderId="6" xfId="0" applyNumberFormat="1" applyFont="1" applyFill="1" applyBorder="1" applyAlignment="1">
      <alignment vertical="center" wrapText="1"/>
    </xf>
    <xf numFmtId="0" fontId="7" fillId="7" borderId="6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 wrapText="1"/>
    </xf>
    <xf numFmtId="0" fontId="7" fillId="7" borderId="65" xfId="0" applyNumberFormat="1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6" borderId="6" xfId="0" applyNumberFormat="1" applyFont="1" applyFill="1" applyBorder="1" applyAlignment="1">
      <alignment horizontal="center" vertical="center"/>
    </xf>
    <xf numFmtId="0" fontId="7" fillId="6" borderId="6" xfId="0" applyNumberFormat="1" applyFont="1" applyFill="1" applyBorder="1" applyAlignment="1">
      <alignment horizontal="center" vertical="center" wrapText="1"/>
    </xf>
    <xf numFmtId="0" fontId="7" fillId="6" borderId="30" xfId="0" applyNumberFormat="1" applyFont="1" applyFill="1" applyBorder="1" applyAlignment="1">
      <alignment horizontal="center" vertical="center" wrapText="1"/>
    </xf>
    <xf numFmtId="0" fontId="5" fillId="6" borderId="39" xfId="0" applyNumberFormat="1" applyFont="1" applyFill="1" applyBorder="1" applyAlignment="1">
      <alignment horizontal="center" vertical="center" wrapText="1"/>
    </xf>
    <xf numFmtId="0" fontId="5" fillId="6" borderId="30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 wrapText="1"/>
    </xf>
    <xf numFmtId="0" fontId="7" fillId="6" borderId="13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49" fontId="7" fillId="6" borderId="6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5" fillId="6" borderId="30" xfId="0" applyFont="1" applyFill="1" applyBorder="1" applyAlignment="1">
      <alignment vertical="center"/>
    </xf>
    <xf numFmtId="49" fontId="5" fillId="6" borderId="6" xfId="0" applyNumberFormat="1" applyFont="1" applyFill="1" applyBorder="1" applyAlignment="1">
      <alignment vertical="center"/>
    </xf>
    <xf numFmtId="0" fontId="13" fillId="6" borderId="13" xfId="0" applyFont="1" applyFill="1" applyBorder="1" applyAlignment="1">
      <alignment vertical="center"/>
    </xf>
    <xf numFmtId="0" fontId="7" fillId="6" borderId="50" xfId="0" applyNumberFormat="1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50" xfId="0" applyNumberFormat="1" applyFont="1" applyFill="1" applyBorder="1" applyAlignment="1">
      <alignment horizontal="center" vertical="center" wrapText="1"/>
    </xf>
    <xf numFmtId="0" fontId="7" fillId="6" borderId="53" xfId="0" applyNumberFormat="1" applyFont="1" applyFill="1" applyBorder="1" applyAlignment="1">
      <alignment horizontal="center" vertical="center" wrapText="1"/>
    </xf>
    <xf numFmtId="0" fontId="5" fillId="6" borderId="52" xfId="0" applyNumberFormat="1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 wrapText="1"/>
    </xf>
    <xf numFmtId="0" fontId="7" fillId="6" borderId="60" xfId="0" applyNumberFormat="1" applyFont="1" applyFill="1" applyBorder="1" applyAlignment="1">
      <alignment horizontal="center" vertical="center"/>
    </xf>
    <xf numFmtId="0" fontId="7" fillId="7" borderId="66" xfId="0" applyNumberFormat="1" applyFont="1" applyFill="1" applyBorder="1" applyAlignment="1">
      <alignment horizontal="center" vertical="center" wrapText="1"/>
    </xf>
    <xf numFmtId="0" fontId="7" fillId="6" borderId="39" xfId="0" applyNumberFormat="1" applyFont="1" applyFill="1" applyBorder="1" applyAlignment="1">
      <alignment horizontal="center" vertical="center" wrapText="1"/>
    </xf>
    <xf numFmtId="0" fontId="7" fillId="6" borderId="52" xfId="0" applyNumberFormat="1" applyFont="1" applyFill="1" applyBorder="1" applyAlignment="1">
      <alignment horizontal="center" vertical="center" wrapText="1"/>
    </xf>
    <xf numFmtId="0" fontId="5" fillId="7" borderId="37" xfId="1" applyFont="1" applyFill="1" applyBorder="1" applyAlignment="1">
      <alignment horizontal="left" vertical="center" wrapText="1"/>
    </xf>
    <xf numFmtId="0" fontId="5" fillId="6" borderId="25" xfId="1" applyFont="1" applyFill="1" applyBorder="1" applyAlignment="1">
      <alignment wrapText="1"/>
    </xf>
    <xf numFmtId="0" fontId="7" fillId="6" borderId="56" xfId="1" applyFont="1" applyFill="1" applyBorder="1" applyAlignment="1">
      <alignment horizontal="center" vertical="center"/>
    </xf>
    <xf numFmtId="0" fontId="7" fillId="6" borderId="43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left" wrapText="1"/>
    </xf>
    <xf numFmtId="0" fontId="5" fillId="6" borderId="18" xfId="0" applyFont="1" applyFill="1" applyBorder="1" applyAlignment="1">
      <alignment wrapText="1"/>
    </xf>
    <xf numFmtId="0" fontId="5" fillId="6" borderId="14" xfId="1" applyFont="1" applyFill="1" applyBorder="1"/>
    <xf numFmtId="0" fontId="7" fillId="6" borderId="11" xfId="1" applyFont="1" applyFill="1" applyBorder="1" applyAlignment="1">
      <alignment horizontal="center"/>
    </xf>
    <xf numFmtId="0" fontId="7" fillId="6" borderId="46" xfId="1" applyFont="1" applyFill="1" applyBorder="1" applyAlignment="1">
      <alignment horizontal="center"/>
    </xf>
    <xf numFmtId="0" fontId="7" fillId="6" borderId="50" xfId="1" applyFont="1" applyFill="1" applyBorder="1" applyAlignment="1">
      <alignment horizontal="center"/>
    </xf>
    <xf numFmtId="0" fontId="5" fillId="6" borderId="53" xfId="1" applyFont="1" applyFill="1" applyBorder="1" applyAlignment="1">
      <alignment horizontal="center"/>
    </xf>
    <xf numFmtId="0" fontId="5" fillId="2" borderId="17" xfId="0" applyFont="1" applyFill="1" applyBorder="1" applyAlignment="1">
      <alignment wrapText="1"/>
    </xf>
    <xf numFmtId="0" fontId="7" fillId="2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1" applyFont="1" applyBorder="1"/>
    <xf numFmtId="0" fontId="7" fillId="2" borderId="2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49" xfId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7" borderId="27" xfId="1" applyFont="1" applyFill="1" applyBorder="1" applyAlignment="1">
      <alignment wrapText="1"/>
    </xf>
    <xf numFmtId="0" fontId="5" fillId="0" borderId="18" xfId="1" applyFont="1" applyFill="1" applyBorder="1" applyAlignment="1">
      <alignment vertical="top" wrapText="1"/>
    </xf>
    <xf numFmtId="0" fontId="7" fillId="7" borderId="34" xfId="1" applyFont="1" applyFill="1" applyBorder="1" applyAlignment="1">
      <alignment horizontal="center" vertical="center"/>
    </xf>
    <xf numFmtId="0" fontId="7" fillId="7" borderId="34" xfId="1" applyFont="1" applyFill="1" applyBorder="1" applyAlignment="1">
      <alignment horizontal="center" vertical="center" wrapText="1"/>
    </xf>
    <xf numFmtId="0" fontId="20" fillId="6" borderId="25" xfId="1" applyFont="1" applyFill="1" applyBorder="1" applyAlignment="1">
      <alignment horizontal="center" vertical="center"/>
    </xf>
    <xf numFmtId="0" fontId="20" fillId="6" borderId="57" xfId="1" applyFont="1" applyFill="1" applyBorder="1" applyAlignment="1">
      <alignment wrapText="1"/>
    </xf>
    <xf numFmtId="0" fontId="11" fillId="5" borderId="26" xfId="1" applyFont="1" applyFill="1" applyBorder="1" applyAlignment="1">
      <alignment horizontal="center" vertical="center"/>
    </xf>
    <xf numFmtId="0" fontId="11" fillId="5" borderId="47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/>
    </xf>
    <xf numFmtId="0" fontId="7" fillId="7" borderId="22" xfId="1" applyFont="1" applyFill="1" applyBorder="1" applyAlignment="1">
      <alignment horizontal="center" vertical="center"/>
    </xf>
    <xf numFmtId="0" fontId="5" fillId="7" borderId="56" xfId="1" applyFont="1" applyFill="1" applyBorder="1" applyAlignment="1">
      <alignment horizontal="center" vertical="center" wrapText="1"/>
    </xf>
    <xf numFmtId="0" fontId="7" fillId="6" borderId="30" xfId="1" applyFont="1" applyFill="1" applyBorder="1" applyAlignment="1">
      <alignment horizontal="center" vertical="center" wrapText="1"/>
    </xf>
    <xf numFmtId="0" fontId="7" fillId="6" borderId="42" xfId="1" applyFont="1" applyFill="1" applyBorder="1" applyAlignment="1">
      <alignment horizontal="center" vertical="center" wrapText="1"/>
    </xf>
    <xf numFmtId="0" fontId="7" fillId="6" borderId="45" xfId="1" applyFont="1" applyFill="1" applyBorder="1" applyAlignment="1">
      <alignment horizontal="center" vertical="center" wrapText="1"/>
    </xf>
    <xf numFmtId="0" fontId="7" fillId="6" borderId="24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/>
    </xf>
    <xf numFmtId="0" fontId="20" fillId="2" borderId="39" xfId="1" applyFont="1" applyFill="1" applyBorder="1" applyAlignment="1">
      <alignment horizontal="center" vertical="center"/>
    </xf>
    <xf numFmtId="0" fontId="20" fillId="2" borderId="50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 wrapText="1"/>
    </xf>
    <xf numFmtId="0" fontId="5" fillId="6" borderId="36" xfId="1" applyFont="1" applyFill="1" applyBorder="1" applyAlignment="1">
      <alignment horizontal="center" vertical="center" wrapText="1"/>
    </xf>
    <xf numFmtId="0" fontId="5" fillId="6" borderId="22" xfId="1" applyFont="1" applyFill="1" applyBorder="1" applyAlignment="1">
      <alignment horizontal="center" vertical="center" wrapText="1"/>
    </xf>
    <xf numFmtId="0" fontId="5" fillId="7" borderId="34" xfId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right" wrapText="1"/>
    </xf>
    <xf numFmtId="0" fontId="5" fillId="7" borderId="6" xfId="1" applyFont="1" applyFill="1" applyBorder="1" applyAlignment="1">
      <alignment horizontal="center" vertical="center" wrapText="1"/>
    </xf>
    <xf numFmtId="0" fontId="17" fillId="2" borderId="58" xfId="1" applyFont="1" applyFill="1" applyBorder="1" applyAlignment="1">
      <alignment horizontal="center"/>
    </xf>
    <xf numFmtId="0" fontId="5" fillId="0" borderId="39" xfId="1" applyFont="1" applyBorder="1" applyAlignment="1">
      <alignment horizontal="center" vertical="center"/>
    </xf>
    <xf numFmtId="0" fontId="7" fillId="7" borderId="48" xfId="1" applyFont="1" applyFill="1" applyBorder="1" applyAlignment="1">
      <alignment horizontal="center" vertical="center" wrapText="1"/>
    </xf>
    <xf numFmtId="0" fontId="5" fillId="7" borderId="66" xfId="1" applyFont="1" applyFill="1" applyBorder="1" applyAlignment="1">
      <alignment horizontal="center" vertical="center" wrapText="1"/>
    </xf>
    <xf numFmtId="0" fontId="9" fillId="2" borderId="5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/>
    </xf>
    <xf numFmtId="0" fontId="7" fillId="0" borderId="54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5" fillId="7" borderId="27" xfId="0" applyNumberFormat="1" applyFont="1" applyFill="1" applyBorder="1" applyAlignment="1">
      <alignment horizontal="center" vertical="center" wrapText="1"/>
    </xf>
    <xf numFmtId="0" fontId="5" fillId="7" borderId="6" xfId="0" applyNumberFormat="1" applyFont="1" applyFill="1" applyBorder="1" applyAlignment="1">
      <alignment horizontal="center" vertical="center"/>
    </xf>
    <xf numFmtId="0" fontId="8" fillId="5" borderId="2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17" fillId="6" borderId="3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right" wrapText="1"/>
    </xf>
    <xf numFmtId="0" fontId="18" fillId="6" borderId="36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7" fillId="7" borderId="30" xfId="1" applyFont="1" applyFill="1" applyBorder="1" applyAlignment="1">
      <alignment horizontal="center" vertical="center"/>
    </xf>
    <xf numFmtId="0" fontId="5" fillId="8" borderId="0" xfId="1" applyFont="1" applyFill="1" applyBorder="1" applyAlignment="1">
      <alignment horizontal="right" wrapText="1"/>
    </xf>
    <xf numFmtId="0" fontId="5" fillId="2" borderId="49" xfId="1" applyFont="1" applyFill="1" applyBorder="1" applyAlignment="1">
      <alignment wrapText="1"/>
    </xf>
    <xf numFmtId="0" fontId="7" fillId="7" borderId="17" xfId="1" applyFont="1" applyFill="1" applyBorder="1" applyAlignment="1">
      <alignment horizontal="center" vertical="center"/>
    </xf>
    <xf numFmtId="0" fontId="2" fillId="8" borderId="6" xfId="1" applyFont="1" applyFill="1" applyBorder="1"/>
    <xf numFmtId="0" fontId="22" fillId="6" borderId="6" xfId="1" applyFont="1" applyFill="1" applyBorder="1" applyAlignment="1">
      <alignment horizontal="center" vertical="center"/>
    </xf>
    <xf numFmtId="166" fontId="22" fillId="6" borderId="6" xfId="1" applyNumberFormat="1" applyFont="1" applyFill="1" applyBorder="1" applyAlignment="1">
      <alignment horizontal="center" vertical="center" wrapText="1"/>
    </xf>
    <xf numFmtId="0" fontId="2" fillId="6" borderId="6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center" vertical="center" wrapText="1"/>
    </xf>
    <xf numFmtId="0" fontId="21" fillId="6" borderId="6" xfId="1" applyFont="1" applyFill="1" applyBorder="1" applyAlignment="1">
      <alignment horizontal="center" vertical="center" wrapText="1"/>
    </xf>
    <xf numFmtId="0" fontId="17" fillId="6" borderId="6" xfId="1" applyFont="1" applyFill="1" applyBorder="1" applyAlignment="1">
      <alignment horizontal="center" vertical="center" wrapText="1"/>
    </xf>
    <xf numFmtId="0" fontId="18" fillId="0" borderId="14" xfId="1" applyFont="1" applyBorder="1" applyAlignment="1">
      <alignment horizontal="center"/>
    </xf>
    <xf numFmtId="0" fontId="17" fillId="0" borderId="14" xfId="1" applyFont="1" applyFill="1" applyBorder="1" applyAlignment="1">
      <alignment horizontal="center" vertical="center"/>
    </xf>
    <xf numFmtId="0" fontId="3" fillId="6" borderId="22" xfId="1" applyFont="1" applyFill="1" applyBorder="1"/>
    <xf numFmtId="0" fontId="5" fillId="8" borderId="6" xfId="1" applyFont="1" applyFill="1" applyBorder="1" applyAlignment="1">
      <alignment wrapText="1"/>
    </xf>
    <xf numFmtId="0" fontId="3" fillId="0" borderId="6" xfId="1" applyFont="1" applyBorder="1" applyAlignment="1">
      <alignment horizontal="center"/>
    </xf>
    <xf numFmtId="0" fontId="5" fillId="8" borderId="6" xfId="1" applyFont="1" applyFill="1" applyBorder="1" applyAlignment="1">
      <alignment horizontal="right" wrapText="1"/>
    </xf>
    <xf numFmtId="0" fontId="7" fillId="6" borderId="49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/>
    </xf>
    <xf numFmtId="0" fontId="18" fillId="0" borderId="6" xfId="1" applyFont="1" applyBorder="1" applyAlignment="1">
      <alignment horizontal="left"/>
    </xf>
    <xf numFmtId="0" fontId="5" fillId="8" borderId="6" xfId="1" applyFont="1" applyFill="1" applyBorder="1" applyAlignment="1">
      <alignment horizontal="left" wrapText="1"/>
    </xf>
    <xf numFmtId="0" fontId="17" fillId="2" borderId="6" xfId="1" applyFont="1" applyFill="1" applyBorder="1" applyAlignment="1">
      <alignment horizontal="left" vertical="center"/>
    </xf>
    <xf numFmtId="0" fontId="5" fillId="8" borderId="32" xfId="1" applyFont="1" applyFill="1" applyBorder="1" applyAlignment="1">
      <alignment wrapText="1"/>
    </xf>
    <xf numFmtId="0" fontId="17" fillId="0" borderId="34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5" fillId="8" borderId="0" xfId="1" applyFont="1" applyFill="1" applyBorder="1" applyAlignment="1">
      <alignment horizontal="left" wrapText="1"/>
    </xf>
    <xf numFmtId="0" fontId="3" fillId="6" borderId="6" xfId="1" applyFont="1" applyFill="1" applyBorder="1" applyAlignment="1">
      <alignment horizontal="center"/>
    </xf>
    <xf numFmtId="0" fontId="3" fillId="6" borderId="36" xfId="1" applyFont="1" applyFill="1" applyBorder="1" applyAlignment="1">
      <alignment horizontal="center"/>
    </xf>
    <xf numFmtId="0" fontId="5" fillId="8" borderId="36" xfId="1" applyFont="1" applyFill="1" applyBorder="1" applyAlignment="1">
      <alignment wrapText="1"/>
    </xf>
    <xf numFmtId="0" fontId="22" fillId="6" borderId="36" xfId="1" applyFont="1" applyFill="1" applyBorder="1" applyAlignment="1">
      <alignment horizontal="center" vertical="center"/>
    </xf>
    <xf numFmtId="166" fontId="22" fillId="6" borderId="36" xfId="1" applyNumberFormat="1" applyFont="1" applyFill="1" applyBorder="1" applyAlignment="1">
      <alignment horizontal="center" vertical="center" wrapText="1"/>
    </xf>
    <xf numFmtId="0" fontId="3" fillId="0" borderId="57" xfId="1" applyFont="1" applyBorder="1" applyAlignment="1">
      <alignment horizontal="center"/>
    </xf>
    <xf numFmtId="0" fontId="17" fillId="2" borderId="14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3" fillId="0" borderId="40" xfId="1" applyFont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8" fillId="2" borderId="6" xfId="1" applyFont="1" applyFill="1" applyBorder="1" applyAlignment="1">
      <alignment horizontal="center"/>
    </xf>
    <xf numFmtId="0" fontId="17" fillId="2" borderId="17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17" fillId="2" borderId="32" xfId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 wrapText="1"/>
    </xf>
    <xf numFmtId="0" fontId="17" fillId="2" borderId="39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9" fillId="0" borderId="37" xfId="1" applyFont="1" applyFill="1" applyBorder="1" applyAlignment="1">
      <alignment horizontal="center" vertical="center"/>
    </xf>
    <xf numFmtId="0" fontId="19" fillId="0" borderId="48" xfId="1" applyFont="1" applyFill="1" applyBorder="1" applyAlignment="1">
      <alignment horizontal="center" vertical="center"/>
    </xf>
    <xf numFmtId="0" fontId="19" fillId="0" borderId="37" xfId="1" applyFont="1" applyFill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5" fillId="0" borderId="18" xfId="1" applyFont="1" applyFill="1" applyBorder="1" applyAlignment="1">
      <alignment wrapText="1"/>
    </xf>
    <xf numFmtId="0" fontId="5" fillId="2" borderId="39" xfId="1" applyFont="1" applyFill="1" applyBorder="1" applyAlignment="1">
      <alignment wrapText="1"/>
    </xf>
    <xf numFmtId="0" fontId="3" fillId="0" borderId="28" xfId="1" applyFont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20" fillId="7" borderId="66" xfId="1" applyFont="1" applyFill="1" applyBorder="1" applyAlignment="1">
      <alignment horizontal="left" vertical="center" wrapText="1"/>
    </xf>
    <xf numFmtId="0" fontId="5" fillId="6" borderId="58" xfId="1" applyFont="1" applyFill="1" applyBorder="1" applyAlignment="1">
      <alignment wrapText="1"/>
    </xf>
    <xf numFmtId="0" fontId="5" fillId="6" borderId="39" xfId="1" applyFont="1" applyFill="1" applyBorder="1" applyAlignment="1">
      <alignment wrapText="1"/>
    </xf>
    <xf numFmtId="0" fontId="5" fillId="6" borderId="43" xfId="1" applyFont="1" applyFill="1" applyBorder="1" applyAlignment="1">
      <alignment wrapText="1"/>
    </xf>
    <xf numFmtId="0" fontId="5" fillId="6" borderId="39" xfId="0" applyFont="1" applyFill="1" applyBorder="1" applyAlignment="1">
      <alignment wrapText="1"/>
    </xf>
    <xf numFmtId="0" fontId="5" fillId="6" borderId="39" xfId="0" applyFont="1" applyFill="1" applyBorder="1" applyAlignment="1"/>
    <xf numFmtId="0" fontId="19" fillId="0" borderId="6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right" wrapText="1"/>
    </xf>
    <xf numFmtId="0" fontId="5" fillId="2" borderId="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0" xfId="1" applyFont="1" applyFill="1" applyBorder="1"/>
    <xf numFmtId="0" fontId="7" fillId="0" borderId="40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7" fillId="0" borderId="6" xfId="1" applyFont="1" applyFill="1" applyBorder="1"/>
    <xf numFmtId="0" fontId="5" fillId="0" borderId="3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5" fillId="6" borderId="33" xfId="1" applyFont="1" applyFill="1" applyBorder="1" applyAlignment="1">
      <alignment wrapText="1"/>
    </xf>
    <xf numFmtId="0" fontId="5" fillId="6" borderId="32" xfId="1" applyFont="1" applyFill="1" applyBorder="1" applyAlignment="1">
      <alignment wrapText="1"/>
    </xf>
    <xf numFmtId="0" fontId="5" fillId="6" borderId="57" xfId="1" applyFont="1" applyFill="1" applyBorder="1" applyAlignment="1">
      <alignment wrapText="1"/>
    </xf>
    <xf numFmtId="0" fontId="5" fillId="6" borderId="38" xfId="1" applyFont="1" applyFill="1" applyBorder="1" applyAlignment="1">
      <alignment wrapText="1"/>
    </xf>
    <xf numFmtId="0" fontId="5" fillId="6" borderId="12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/>
    </xf>
    <xf numFmtId="0" fontId="5" fillId="2" borderId="39" xfId="2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6" borderId="0" xfId="1" applyFont="1" applyFill="1" applyBorder="1"/>
    <xf numFmtId="0" fontId="5" fillId="7" borderId="6" xfId="0" applyNumberFormat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 vertical="center"/>
    </xf>
    <xf numFmtId="0" fontId="17" fillId="0" borderId="68" xfId="1" applyFont="1" applyFill="1" applyBorder="1" applyAlignment="1">
      <alignment horizontal="center" vertical="center"/>
    </xf>
    <xf numFmtId="0" fontId="17" fillId="0" borderId="55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6" borderId="22" xfId="1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18" fillId="6" borderId="18" xfId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/>
    </xf>
    <xf numFmtId="0" fontId="22" fillId="6" borderId="49" xfId="1" applyFont="1" applyFill="1" applyBorder="1" applyAlignment="1">
      <alignment horizontal="center" vertical="center"/>
    </xf>
    <xf numFmtId="166" fontId="22" fillId="6" borderId="49" xfId="1" applyNumberFormat="1" applyFont="1" applyFill="1" applyBorder="1" applyAlignment="1">
      <alignment horizontal="center" vertical="center" wrapText="1"/>
    </xf>
    <xf numFmtId="0" fontId="2" fillId="6" borderId="49" xfId="1" applyFont="1" applyFill="1" applyBorder="1" applyAlignment="1">
      <alignment horizontal="center" vertical="center" wrapText="1"/>
    </xf>
    <xf numFmtId="0" fontId="17" fillId="6" borderId="0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8" fillId="9" borderId="14" xfId="1" applyFont="1" applyFill="1" applyBorder="1" applyAlignment="1">
      <alignment horizontal="center" vertical="center"/>
    </xf>
    <xf numFmtId="0" fontId="8" fillId="9" borderId="12" xfId="1" applyFont="1" applyFill="1" applyBorder="1" applyAlignment="1">
      <alignment horizontal="center" vertical="center"/>
    </xf>
    <xf numFmtId="0" fontId="8" fillId="9" borderId="55" xfId="1" applyFont="1" applyFill="1" applyBorder="1" applyAlignment="1">
      <alignment horizontal="center" vertical="center" wrapText="1"/>
    </xf>
    <xf numFmtId="0" fontId="6" fillId="9" borderId="55" xfId="1" applyFont="1" applyFill="1" applyBorder="1" applyAlignment="1">
      <alignment horizontal="center" vertical="center" wrapText="1"/>
    </xf>
    <xf numFmtId="0" fontId="7" fillId="9" borderId="30" xfId="1" applyFont="1" applyFill="1" applyBorder="1" applyAlignment="1">
      <alignment horizontal="center" vertical="center"/>
    </xf>
    <xf numFmtId="0" fontId="8" fillId="9" borderId="0" xfId="1" applyFont="1" applyFill="1" applyBorder="1" applyAlignment="1">
      <alignment horizontal="center" vertical="center"/>
    </xf>
    <xf numFmtId="0" fontId="17" fillId="2" borderId="25" xfId="1" applyFont="1" applyFill="1" applyBorder="1" applyAlignment="1">
      <alignment horizontal="center" vertical="center"/>
    </xf>
    <xf numFmtId="0" fontId="17" fillId="0" borderId="43" xfId="1" applyFont="1" applyFill="1" applyBorder="1" applyAlignment="1">
      <alignment horizontal="center" wrapText="1"/>
    </xf>
    <xf numFmtId="0" fontId="23" fillId="10" borderId="6" xfId="1" applyFont="1" applyFill="1" applyBorder="1" applyAlignment="1">
      <alignment horizontal="center" wrapText="1"/>
    </xf>
    <xf numFmtId="166" fontId="23" fillId="10" borderId="6" xfId="1" applyNumberFormat="1" applyFont="1" applyFill="1" applyBorder="1" applyAlignment="1">
      <alignment horizontal="center" vertical="center"/>
    </xf>
    <xf numFmtId="0" fontId="23" fillId="10" borderId="6" xfId="1" applyFont="1" applyFill="1" applyBorder="1" applyAlignment="1">
      <alignment horizontal="center" vertical="center"/>
    </xf>
    <xf numFmtId="166" fontId="23" fillId="10" borderId="6" xfId="1" applyNumberFormat="1" applyFont="1" applyFill="1" applyBorder="1" applyAlignment="1">
      <alignment horizontal="center" vertical="center" wrapText="1"/>
    </xf>
    <xf numFmtId="0" fontId="23" fillId="10" borderId="6" xfId="1" applyFont="1" applyFill="1" applyBorder="1" applyAlignment="1">
      <alignment horizontal="center"/>
    </xf>
    <xf numFmtId="0" fontId="19" fillId="6" borderId="30" xfId="1" applyFont="1" applyFill="1" applyBorder="1"/>
    <xf numFmtId="0" fontId="19" fillId="6" borderId="39" xfId="1" applyFont="1" applyFill="1" applyBorder="1"/>
    <xf numFmtId="0" fontId="5" fillId="3" borderId="30" xfId="1" applyFont="1" applyFill="1" applyBorder="1" applyAlignment="1">
      <alignment wrapText="1"/>
    </xf>
    <xf numFmtId="0" fontId="2" fillId="2" borderId="26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0" fontId="17" fillId="2" borderId="58" xfId="1" applyFont="1" applyFill="1" applyBorder="1" applyAlignment="1">
      <alignment horizontal="center" vertical="center"/>
    </xf>
    <xf numFmtId="0" fontId="17" fillId="2" borderId="20" xfId="1" applyFont="1" applyFill="1" applyBorder="1" applyAlignment="1">
      <alignment horizontal="center" vertical="center"/>
    </xf>
    <xf numFmtId="0" fontId="17" fillId="2" borderId="49" xfId="1" applyFont="1" applyFill="1" applyBorder="1" applyAlignment="1">
      <alignment horizontal="center" vertical="center"/>
    </xf>
    <xf numFmtId="0" fontId="17" fillId="2" borderId="65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 vertical="center"/>
    </xf>
    <xf numFmtId="0" fontId="17" fillId="2" borderId="69" xfId="1" applyFont="1" applyFill="1" applyBorder="1" applyAlignment="1">
      <alignment horizontal="center" vertical="center"/>
    </xf>
    <xf numFmtId="0" fontId="17" fillId="2" borderId="33" xfId="1" applyFont="1" applyFill="1" applyBorder="1" applyAlignment="1">
      <alignment horizontal="center"/>
    </xf>
    <xf numFmtId="0" fontId="17" fillId="2" borderId="65" xfId="1" applyFont="1" applyFill="1" applyBorder="1" applyAlignment="1">
      <alignment horizontal="center"/>
    </xf>
    <xf numFmtId="0" fontId="17" fillId="2" borderId="69" xfId="1" applyFont="1" applyFill="1" applyBorder="1" applyAlignment="1">
      <alignment horizontal="center"/>
    </xf>
    <xf numFmtId="0" fontId="18" fillId="2" borderId="33" xfId="1" applyFont="1" applyFill="1" applyBorder="1" applyAlignment="1">
      <alignment horizontal="center"/>
    </xf>
    <xf numFmtId="0" fontId="17" fillId="2" borderId="12" xfId="1" applyFont="1" applyFill="1" applyBorder="1" applyAlignment="1">
      <alignment horizontal="center" vertical="center"/>
    </xf>
    <xf numFmtId="0" fontId="18" fillId="2" borderId="38" xfId="1" applyFont="1" applyFill="1" applyBorder="1" applyAlignment="1">
      <alignment horizontal="center" vertical="center"/>
    </xf>
    <xf numFmtId="0" fontId="17" fillId="2" borderId="70" xfId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0" fontId="17" fillId="2" borderId="55" xfId="1" applyFont="1" applyFill="1" applyBorder="1" applyAlignment="1">
      <alignment horizontal="center" vertical="center"/>
    </xf>
    <xf numFmtId="0" fontId="19" fillId="6" borderId="11" xfId="1" applyFont="1" applyFill="1" applyBorder="1"/>
    <xf numFmtId="0" fontId="7" fillId="10" borderId="6" xfId="1" applyFont="1" applyFill="1" applyBorder="1" applyAlignment="1">
      <alignment horizontal="center" vertical="center" wrapText="1"/>
    </xf>
    <xf numFmtId="0" fontId="5" fillId="10" borderId="32" xfId="1" applyFont="1" applyFill="1" applyBorder="1" applyAlignment="1">
      <alignment wrapText="1"/>
    </xf>
    <xf numFmtId="0" fontId="7" fillId="10" borderId="6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vertical="center"/>
    </xf>
    <xf numFmtId="166" fontId="2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wrapText="1"/>
    </xf>
    <xf numFmtId="166" fontId="2" fillId="0" borderId="0" xfId="1" applyNumberFormat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wrapText="1"/>
    </xf>
    <xf numFmtId="166" fontId="24" fillId="6" borderId="0" xfId="1" applyNumberFormat="1" applyFont="1" applyFill="1" applyBorder="1" applyAlignment="1">
      <alignment horizontal="center" vertical="center" wrapText="1"/>
    </xf>
    <xf numFmtId="166" fontId="23" fillId="10" borderId="0" xfId="1" applyNumberFormat="1" applyFont="1" applyFill="1" applyBorder="1" applyAlignment="1">
      <alignment horizontal="center" vertical="center" wrapText="1"/>
    </xf>
    <xf numFmtId="0" fontId="23" fillId="10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/>
    </xf>
    <xf numFmtId="0" fontId="3" fillId="0" borderId="71" xfId="1" applyFont="1" applyBorder="1"/>
    <xf numFmtId="0" fontId="5" fillId="7" borderId="30" xfId="0" applyNumberFormat="1" applyFont="1" applyFill="1" applyBorder="1" applyAlignment="1">
      <alignment horizontal="center" vertical="center"/>
    </xf>
    <xf numFmtId="0" fontId="17" fillId="2" borderId="30" xfId="1" applyFont="1" applyFill="1" applyBorder="1" applyAlignment="1">
      <alignment horizontal="center" vertical="center"/>
    </xf>
    <xf numFmtId="0" fontId="19" fillId="0" borderId="0" xfId="1" applyFont="1" applyFill="1" applyBorder="1"/>
    <xf numFmtId="0" fontId="19" fillId="0" borderId="0" xfId="1" applyFont="1" applyBorder="1"/>
    <xf numFmtId="0" fontId="3" fillId="0" borderId="1" xfId="1" applyFont="1" applyBorder="1"/>
    <xf numFmtId="0" fontId="9" fillId="2" borderId="65" xfId="0" applyFont="1" applyFill="1" applyBorder="1" applyAlignment="1">
      <alignment horizontal="center" vertical="center" wrapText="1"/>
    </xf>
    <xf numFmtId="0" fontId="5" fillId="3" borderId="72" xfId="1" applyFont="1" applyFill="1" applyBorder="1" applyAlignment="1">
      <alignment wrapText="1"/>
    </xf>
    <xf numFmtId="0" fontId="6" fillId="0" borderId="12" xfId="1" applyFont="1" applyFill="1" applyBorder="1" applyAlignment="1">
      <alignment horizontal="center" wrapText="1"/>
    </xf>
    <xf numFmtId="0" fontId="8" fillId="9" borderId="42" xfId="1" applyFont="1" applyFill="1" applyBorder="1" applyAlignment="1">
      <alignment horizontal="center" vertical="center" wrapText="1"/>
    </xf>
    <xf numFmtId="0" fontId="17" fillId="0" borderId="42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6" fillId="0" borderId="73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21" fillId="6" borderId="2" xfId="1" applyFont="1" applyFill="1" applyBorder="1" applyAlignment="1">
      <alignment horizontal="center" vertical="center" wrapText="1"/>
    </xf>
    <xf numFmtId="0" fontId="25" fillId="0" borderId="0" xfId="1" applyFont="1" applyFill="1"/>
    <xf numFmtId="166" fontId="17" fillId="6" borderId="6" xfId="1" applyNumberFormat="1" applyFont="1" applyFill="1" applyBorder="1" applyAlignment="1">
      <alignment horizontal="center" vertical="center" wrapText="1"/>
    </xf>
    <xf numFmtId="0" fontId="17" fillId="11" borderId="6" xfId="1" applyFont="1" applyFill="1" applyBorder="1" applyAlignment="1">
      <alignment horizontal="center" vertical="center"/>
    </xf>
    <xf numFmtId="0" fontId="21" fillId="12" borderId="6" xfId="1" applyFont="1" applyFill="1" applyBorder="1" applyAlignment="1">
      <alignment horizontal="center" vertical="center" wrapText="1"/>
    </xf>
    <xf numFmtId="0" fontId="3" fillId="12" borderId="6" xfId="1" applyFont="1" applyFill="1" applyBorder="1" applyAlignment="1">
      <alignment horizontal="center" vertical="center"/>
    </xf>
    <xf numFmtId="0" fontId="17" fillId="12" borderId="6" xfId="1" applyFont="1" applyFill="1" applyBorder="1" applyAlignment="1">
      <alignment horizontal="center" vertical="center"/>
    </xf>
    <xf numFmtId="0" fontId="5" fillId="12" borderId="6" xfId="1" applyFont="1" applyFill="1" applyBorder="1" applyAlignment="1">
      <alignment horizontal="center" vertical="center"/>
    </xf>
    <xf numFmtId="0" fontId="17" fillId="13" borderId="6" xfId="1" applyFont="1" applyFill="1" applyBorder="1" applyAlignment="1">
      <alignment horizontal="center" vertical="center"/>
    </xf>
    <xf numFmtId="0" fontId="17" fillId="13" borderId="6" xfId="1" applyFont="1" applyFill="1" applyBorder="1" applyAlignment="1">
      <alignment horizontal="center" vertical="center" wrapText="1"/>
    </xf>
    <xf numFmtId="0" fontId="5" fillId="13" borderId="6" xfId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5" fillId="0" borderId="0" xfId="1" applyFont="1" applyFill="1"/>
    <xf numFmtId="49" fontId="5" fillId="0" borderId="6" xfId="0" applyNumberFormat="1" applyFont="1" applyFill="1" applyBorder="1" applyAlignment="1">
      <alignment horizontal="left" vertical="center" wrapText="1"/>
    </xf>
    <xf numFmtId="0" fontId="2" fillId="0" borderId="0" xfId="1" applyFont="1" applyFill="1"/>
    <xf numFmtId="0" fontId="5" fillId="12" borderId="6" xfId="1" applyFont="1" applyFill="1" applyBorder="1" applyAlignment="1">
      <alignment wrapText="1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 wrapText="1"/>
    </xf>
    <xf numFmtId="0" fontId="5" fillId="6" borderId="36" xfId="1" applyFont="1" applyFill="1" applyBorder="1" applyAlignment="1">
      <alignment wrapText="1"/>
    </xf>
    <xf numFmtId="0" fontId="5" fillId="0" borderId="42" xfId="1" applyFont="1" applyBorder="1"/>
    <xf numFmtId="0" fontId="7" fillId="0" borderId="41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5" fillId="0" borderId="23" xfId="1" applyFont="1" applyFill="1" applyBorder="1" applyAlignment="1">
      <alignment wrapText="1"/>
    </xf>
    <xf numFmtId="0" fontId="7" fillId="0" borderId="22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 wrapText="1"/>
    </xf>
    <xf numFmtId="0" fontId="5" fillId="0" borderId="56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9" fillId="0" borderId="56" xfId="1" applyFont="1" applyFill="1" applyBorder="1" applyAlignment="1">
      <alignment horizontal="center" vertical="center" wrapText="1"/>
    </xf>
    <xf numFmtId="0" fontId="5" fillId="7" borderId="19" xfId="1" applyFont="1" applyFill="1" applyBorder="1" applyAlignment="1">
      <alignment wrapText="1"/>
    </xf>
    <xf numFmtId="0" fontId="5" fillId="3" borderId="47" xfId="1" applyFont="1" applyFill="1" applyBorder="1" applyAlignment="1">
      <alignment wrapText="1"/>
    </xf>
    <xf numFmtId="0" fontId="7" fillId="3" borderId="19" xfId="1" applyFont="1" applyFill="1" applyBorder="1" applyAlignment="1">
      <alignment wrapText="1"/>
    </xf>
    <xf numFmtId="0" fontId="5" fillId="3" borderId="10" xfId="1" applyFont="1" applyFill="1" applyBorder="1" applyAlignment="1">
      <alignment wrapText="1"/>
    </xf>
    <xf numFmtId="0" fontId="3" fillId="0" borderId="44" xfId="1" applyFont="1" applyFill="1" applyBorder="1" applyAlignment="1">
      <alignment horizontal="center"/>
    </xf>
    <xf numFmtId="0" fontId="5" fillId="0" borderId="45" xfId="1" applyFont="1" applyFill="1" applyBorder="1" applyAlignment="1">
      <alignment wrapText="1"/>
    </xf>
    <xf numFmtId="0" fontId="7" fillId="0" borderId="36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/>
    </xf>
    <xf numFmtId="0" fontId="5" fillId="6" borderId="22" xfId="1" applyFont="1" applyFill="1" applyBorder="1" applyAlignment="1">
      <alignment wrapText="1"/>
    </xf>
    <xf numFmtId="0" fontId="7" fillId="6" borderId="7" xfId="1" applyFont="1" applyFill="1" applyBorder="1" applyAlignment="1">
      <alignment horizontal="center" vertical="center"/>
    </xf>
    <xf numFmtId="0" fontId="7" fillId="6" borderId="7" xfId="1" applyFont="1" applyFill="1" applyBorder="1" applyAlignment="1">
      <alignment horizontal="center" vertical="center" wrapText="1"/>
    </xf>
    <xf numFmtId="0" fontId="5" fillId="6" borderId="62" xfId="1" applyFont="1" applyFill="1" applyBorder="1" applyAlignment="1">
      <alignment horizontal="center" vertical="center" wrapText="1"/>
    </xf>
    <xf numFmtId="0" fontId="5" fillId="6" borderId="71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7" fillId="6" borderId="71" xfId="1" applyFont="1" applyFill="1" applyBorder="1" applyAlignment="1">
      <alignment horizontal="center" vertical="center"/>
    </xf>
    <xf numFmtId="0" fontId="9" fillId="6" borderId="62" xfId="1" applyFont="1" applyFill="1" applyBorder="1" applyAlignment="1">
      <alignment horizontal="center" vertical="center" wrapText="1"/>
    </xf>
    <xf numFmtId="0" fontId="17" fillId="2" borderId="71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26" fillId="2" borderId="62" xfId="1" applyFont="1" applyFill="1" applyBorder="1" applyAlignment="1">
      <alignment horizontal="center" vertical="center" wrapText="1"/>
    </xf>
    <xf numFmtId="0" fontId="5" fillId="3" borderId="74" xfId="1" applyFont="1" applyFill="1" applyBorder="1" applyAlignment="1">
      <alignment wrapText="1"/>
    </xf>
    <xf numFmtId="0" fontId="7" fillId="6" borderId="67" xfId="1" applyFont="1" applyFill="1" applyBorder="1" applyAlignment="1">
      <alignment horizontal="center" vertical="center" wrapText="1"/>
    </xf>
    <xf numFmtId="0" fontId="7" fillId="6" borderId="65" xfId="1" applyFont="1" applyFill="1" applyBorder="1" applyAlignment="1">
      <alignment horizontal="center" vertical="center" wrapText="1"/>
    </xf>
    <xf numFmtId="0" fontId="7" fillId="6" borderId="30" xfId="2" applyFont="1" applyFill="1" applyBorder="1" applyAlignment="1">
      <alignment horizontal="center" vertical="center"/>
    </xf>
    <xf numFmtId="0" fontId="7" fillId="6" borderId="30" xfId="2" applyFont="1" applyFill="1" applyBorder="1" applyAlignment="1">
      <alignment horizontal="center" vertical="center" wrapText="1"/>
    </xf>
    <xf numFmtId="0" fontId="7" fillId="6" borderId="53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20" fillId="6" borderId="77" xfId="0" applyFont="1" applyFill="1" applyBorder="1" applyAlignment="1">
      <alignment vertical="center" wrapText="1"/>
    </xf>
    <xf numFmtId="0" fontId="20" fillId="6" borderId="78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2" fillId="6" borderId="31" xfId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6" borderId="9" xfId="1" applyFont="1" applyFill="1" applyBorder="1" applyAlignment="1">
      <alignment horizontal="center" vertical="center"/>
    </xf>
    <xf numFmtId="0" fontId="18" fillId="6" borderId="6" xfId="1" applyFont="1" applyFill="1" applyBorder="1"/>
    <xf numFmtId="0" fontId="7" fillId="6" borderId="11" xfId="0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17" fillId="6" borderId="30" xfId="1" applyFont="1" applyFill="1" applyBorder="1" applyAlignment="1">
      <alignment horizontal="center" vertical="center"/>
    </xf>
    <xf numFmtId="0" fontId="27" fillId="6" borderId="6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/>
    </xf>
    <xf numFmtId="0" fontId="17" fillId="6" borderId="6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 wrapText="1"/>
    </xf>
    <xf numFmtId="0" fontId="2" fillId="6" borderId="30" xfId="1" applyFont="1" applyFill="1" applyBorder="1" applyAlignment="1">
      <alignment horizontal="center" vertical="center" wrapText="1"/>
    </xf>
    <xf numFmtId="0" fontId="17" fillId="6" borderId="17" xfId="1" applyFont="1" applyFill="1" applyBorder="1" applyAlignment="1">
      <alignment horizontal="center" vertical="center" wrapText="1"/>
    </xf>
    <xf numFmtId="0" fontId="7" fillId="6" borderId="41" xfId="1" applyFont="1" applyFill="1" applyBorder="1" applyAlignment="1">
      <alignment horizontal="center"/>
    </xf>
    <xf numFmtId="0" fontId="7" fillId="6" borderId="36" xfId="1" applyFont="1" applyFill="1" applyBorder="1" applyAlignment="1">
      <alignment horizontal="center"/>
    </xf>
    <xf numFmtId="0" fontId="5" fillId="6" borderId="42" xfId="1" applyFont="1" applyFill="1" applyBorder="1" applyAlignment="1">
      <alignment horizontal="center"/>
    </xf>
    <xf numFmtId="0" fontId="7" fillId="6" borderId="13" xfId="1" applyFont="1" applyFill="1" applyBorder="1" applyAlignment="1">
      <alignment horizontal="center"/>
    </xf>
    <xf numFmtId="0" fontId="5" fillId="6" borderId="6" xfId="1" applyFont="1" applyFill="1" applyBorder="1" applyAlignment="1">
      <alignment horizontal="left" vertical="center"/>
    </xf>
    <xf numFmtId="0" fontId="29" fillId="0" borderId="0" xfId="1" applyFont="1"/>
    <xf numFmtId="0" fontId="3" fillId="0" borderId="2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9" fillId="5" borderId="5" xfId="1" applyFont="1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9" fillId="5" borderId="47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0" fontId="7" fillId="5" borderId="47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/>
    </xf>
    <xf numFmtId="0" fontId="8" fillId="5" borderId="47" xfId="1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3" fillId="5" borderId="37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 textRotation="90"/>
    </xf>
    <xf numFmtId="0" fontId="5" fillId="5" borderId="51" xfId="0" applyFont="1" applyFill="1" applyBorder="1" applyAlignment="1">
      <alignment horizontal="center" vertical="center" textRotation="90"/>
    </xf>
    <xf numFmtId="0" fontId="11" fillId="5" borderId="5" xfId="1" applyFont="1" applyFill="1" applyBorder="1" applyAlignment="1">
      <alignment horizontal="center" vertical="center"/>
    </xf>
    <xf numFmtId="0" fontId="11" fillId="5" borderId="19" xfId="1" applyFont="1" applyFill="1" applyBorder="1" applyAlignment="1">
      <alignment horizontal="center" vertical="center"/>
    </xf>
    <xf numFmtId="0" fontId="11" fillId="5" borderId="47" xfId="1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 textRotation="90"/>
    </xf>
    <xf numFmtId="0" fontId="3" fillId="5" borderId="51" xfId="0" applyFont="1" applyFill="1" applyBorder="1" applyAlignment="1">
      <alignment horizontal="center" vertical="center" textRotation="90"/>
    </xf>
    <xf numFmtId="0" fontId="5" fillId="5" borderId="34" xfId="1" applyFont="1" applyFill="1" applyBorder="1" applyAlignment="1">
      <alignment horizontal="center" vertical="center" textRotation="90" wrapText="1"/>
    </xf>
    <xf numFmtId="0" fontId="5" fillId="5" borderId="3" xfId="1" applyFont="1" applyFill="1" applyBorder="1" applyAlignment="1">
      <alignment horizontal="center" vertical="center" textRotation="90" wrapText="1"/>
    </xf>
    <xf numFmtId="0" fontId="7" fillId="5" borderId="34" xfId="0" applyFont="1" applyFill="1" applyBorder="1" applyAlignment="1">
      <alignment horizontal="center" vertical="center" textRotation="90" wrapText="1"/>
    </xf>
    <xf numFmtId="0" fontId="7" fillId="5" borderId="3" xfId="0" applyFont="1" applyFill="1" applyBorder="1" applyAlignment="1">
      <alignment horizontal="center" vertical="center" textRotation="90" wrapText="1"/>
    </xf>
    <xf numFmtId="0" fontId="7" fillId="5" borderId="37" xfId="0" applyFont="1" applyFill="1" applyBorder="1" applyAlignment="1">
      <alignment horizontal="center" vertical="center" textRotation="90"/>
    </xf>
    <xf numFmtId="0" fontId="7" fillId="5" borderId="51" xfId="0" applyFont="1" applyFill="1" applyBorder="1" applyAlignment="1">
      <alignment horizontal="center" vertical="center" textRotation="90"/>
    </xf>
    <xf numFmtId="0" fontId="3" fillId="5" borderId="34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5" fillId="5" borderId="34" xfId="1" applyFont="1" applyFill="1" applyBorder="1" applyAlignment="1">
      <alignment horizontal="center" wrapText="1"/>
    </xf>
    <xf numFmtId="0" fontId="7" fillId="5" borderId="3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16" fillId="9" borderId="34" xfId="1" applyFont="1" applyFill="1" applyBorder="1" applyAlignment="1">
      <alignment horizontal="center" wrapText="1"/>
    </xf>
    <xf numFmtId="0" fontId="16" fillId="9" borderId="34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20" fillId="9" borderId="34" xfId="1" applyFont="1" applyFill="1" applyBorder="1" applyAlignment="1">
      <alignment horizontal="center" wrapText="1"/>
    </xf>
    <xf numFmtId="0" fontId="19" fillId="9" borderId="34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wrapText="1"/>
    </xf>
    <xf numFmtId="0" fontId="7" fillId="5" borderId="3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textRotation="90"/>
    </xf>
    <xf numFmtId="0" fontId="7" fillId="5" borderId="3" xfId="0" applyFont="1" applyFill="1" applyBorder="1" applyAlignment="1">
      <alignment horizontal="center" vertical="center" textRotation="90"/>
    </xf>
    <xf numFmtId="0" fontId="5" fillId="3" borderId="5" xfId="2" applyFont="1" applyFill="1" applyBorder="1" applyAlignment="1">
      <alignment horizontal="center"/>
    </xf>
    <xf numFmtId="0" fontId="5" fillId="3" borderId="19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 vertical="center" textRotation="90"/>
    </xf>
    <xf numFmtId="0" fontId="3" fillId="9" borderId="51" xfId="0" applyFont="1" applyFill="1" applyBorder="1" applyAlignment="1">
      <alignment horizontal="center" vertical="center" textRotation="90"/>
    </xf>
    <xf numFmtId="0" fontId="8" fillId="9" borderId="5" xfId="1" applyFont="1" applyFill="1" applyBorder="1" applyAlignment="1">
      <alignment horizontal="center" vertical="center"/>
    </xf>
    <xf numFmtId="0" fontId="8" fillId="9" borderId="19" xfId="1" applyFont="1" applyFill="1" applyBorder="1" applyAlignment="1">
      <alignment horizontal="center" vertical="center"/>
    </xf>
    <xf numFmtId="0" fontId="8" fillId="9" borderId="47" xfId="1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 textRotation="90" wrapText="1"/>
    </xf>
    <xf numFmtId="0" fontId="2" fillId="9" borderId="3" xfId="0" applyFont="1" applyFill="1" applyBorder="1" applyAlignment="1">
      <alignment horizontal="center" vertical="center" textRotation="90" wrapText="1"/>
    </xf>
    <xf numFmtId="0" fontId="3" fillId="2" borderId="5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3" fillId="2" borderId="47" xfId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4" fillId="4" borderId="5" xfId="1" applyFont="1" applyFill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75" xfId="1" applyFont="1" applyFill="1" applyBorder="1" applyAlignment="1">
      <alignment horizontal="center"/>
    </xf>
    <xf numFmtId="0" fontId="2" fillId="2" borderId="76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2" fillId="10" borderId="5" xfId="1" applyFont="1" applyFill="1" applyBorder="1" applyAlignment="1">
      <alignment horizontal="center"/>
    </xf>
    <xf numFmtId="0" fontId="2" fillId="10" borderId="19" xfId="1" applyFont="1" applyFill="1" applyBorder="1" applyAlignment="1">
      <alignment horizontal="center"/>
    </xf>
    <xf numFmtId="0" fontId="2" fillId="10" borderId="47" xfId="1" applyFont="1" applyFill="1" applyBorder="1" applyAlignment="1">
      <alignment horizontal="center"/>
    </xf>
    <xf numFmtId="0" fontId="2" fillId="10" borderId="55" xfId="1" applyFont="1" applyFill="1" applyBorder="1" applyAlignment="1">
      <alignment horizontal="center"/>
    </xf>
    <xf numFmtId="0" fontId="9" fillId="2" borderId="48" xfId="2" applyFont="1" applyFill="1" applyBorder="1" applyAlignment="1">
      <alignment horizontal="center" vertical="center"/>
    </xf>
    <xf numFmtId="0" fontId="9" fillId="2" borderId="27" xfId="2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wrapText="1"/>
    </xf>
    <xf numFmtId="0" fontId="5" fillId="9" borderId="55" xfId="1" applyFont="1" applyFill="1" applyBorder="1" applyAlignment="1">
      <alignment horizontal="center" wrapText="1"/>
    </xf>
    <xf numFmtId="0" fontId="5" fillId="9" borderId="75" xfId="1" applyFont="1" applyFill="1" applyBorder="1" applyAlignment="1">
      <alignment horizontal="center" wrapText="1"/>
    </xf>
    <xf numFmtId="0" fontId="5" fillId="9" borderId="1" xfId="1" applyFont="1" applyFill="1" applyBorder="1" applyAlignment="1">
      <alignment horizontal="center" wrapText="1"/>
    </xf>
    <xf numFmtId="0" fontId="2" fillId="5" borderId="66" xfId="0" applyFont="1" applyFill="1" applyBorder="1" applyAlignment="1">
      <alignment horizontal="center" vertical="center" textRotation="90"/>
    </xf>
    <xf numFmtId="0" fontId="2" fillId="5" borderId="52" xfId="0" applyFont="1" applyFill="1" applyBorder="1" applyAlignment="1">
      <alignment horizontal="center" vertical="center" textRotation="90"/>
    </xf>
    <xf numFmtId="0" fontId="5" fillId="5" borderId="4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5" borderId="25" xfId="0" applyFont="1" applyFill="1" applyBorder="1" applyAlignment="1">
      <alignment horizontal="center" vertical="center" textRotation="90"/>
    </xf>
    <xf numFmtId="0" fontId="7" fillId="5" borderId="14" xfId="0" applyFont="1" applyFill="1" applyBorder="1" applyAlignment="1">
      <alignment horizontal="center" vertical="center" textRotation="90" wrapText="1"/>
    </xf>
    <xf numFmtId="0" fontId="7" fillId="5" borderId="25" xfId="0" applyFont="1" applyFill="1" applyBorder="1" applyAlignment="1">
      <alignment horizontal="center" vertical="center" textRotation="90"/>
    </xf>
    <xf numFmtId="0" fontId="9" fillId="5" borderId="1" xfId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textRotation="90" wrapText="1"/>
    </xf>
    <xf numFmtId="0" fontId="5" fillId="5" borderId="25" xfId="0" applyFont="1" applyFill="1" applyBorder="1" applyAlignment="1">
      <alignment horizontal="center" vertical="center" textRotation="90"/>
    </xf>
    <xf numFmtId="0" fontId="5" fillId="5" borderId="40" xfId="0" applyFont="1" applyFill="1" applyBorder="1" applyAlignment="1">
      <alignment horizontal="center" vertical="center" textRotation="90"/>
    </xf>
    <xf numFmtId="0" fontId="7" fillId="5" borderId="14" xfId="0" applyFont="1" applyFill="1" applyBorder="1" applyAlignment="1">
      <alignment horizontal="center"/>
    </xf>
    <xf numFmtId="0" fontId="8" fillId="9" borderId="55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75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5" fillId="3" borderId="47" xfId="2" applyFont="1" applyFill="1" applyBorder="1" applyAlignment="1">
      <alignment horizontal="center"/>
    </xf>
  </cellXfs>
  <cellStyles count="3">
    <cellStyle name="Normalny" xfId="0" builtinId="0"/>
    <cellStyle name="Normalny_Praca dyplomowa" xfId="1"/>
    <cellStyle name="Normalny_Sport II stopień ramówka 2015_201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3"/>
  <sheetViews>
    <sheetView tabSelected="1" zoomScale="142" zoomScaleNormal="142" workbookViewId="0">
      <selection activeCell="J1" sqref="J1:T1"/>
    </sheetView>
  </sheetViews>
  <sheetFormatPr defaultColWidth="8.25" defaultRowHeight="11.25"/>
  <cols>
    <col min="1" max="1" width="2.75" style="57" customWidth="1"/>
    <col min="2" max="2" width="39" style="57" customWidth="1"/>
    <col min="3" max="3" width="4.875" style="57" customWidth="1"/>
    <col min="4" max="4" width="5.75" style="57" customWidth="1"/>
    <col min="5" max="5" width="5.5" style="57" customWidth="1"/>
    <col min="6" max="6" width="4.125" style="57" customWidth="1"/>
    <col min="7" max="7" width="4.25" style="57" customWidth="1"/>
    <col min="8" max="8" width="4.125" style="57" customWidth="1"/>
    <col min="9" max="9" width="4.25" style="57" customWidth="1"/>
    <col min="10" max="10" width="3.75" style="57" customWidth="1"/>
    <col min="11" max="11" width="3.875" style="57" customWidth="1"/>
    <col min="12" max="12" width="3.75" style="57" customWidth="1"/>
    <col min="13" max="13" width="3.625" style="57" customWidth="1"/>
    <col min="14" max="14" width="3.875" style="249" customWidth="1"/>
    <col min="15" max="15" width="4.25" style="57" customWidth="1"/>
    <col min="16" max="16" width="4.5" style="57" customWidth="1"/>
    <col min="17" max="17" width="3.375" style="249" customWidth="1"/>
    <col min="18" max="18" width="4" style="57" customWidth="1"/>
    <col min="19" max="19" width="4.25" style="57" customWidth="1"/>
    <col min="20" max="20" width="4.375" style="249" customWidth="1"/>
    <col min="21" max="46" width="8.25" style="65"/>
    <col min="47" max="16384" width="8.25" style="57"/>
  </cols>
  <sheetData>
    <row r="1" spans="1:21" ht="15" customHeight="1" thickBot="1">
      <c r="J1" s="730" t="s">
        <v>187</v>
      </c>
      <c r="K1" s="730"/>
      <c r="L1" s="730"/>
      <c r="M1" s="730"/>
      <c r="N1" s="730"/>
      <c r="O1" s="730"/>
      <c r="P1" s="730"/>
      <c r="Q1" s="730"/>
      <c r="R1" s="730"/>
      <c r="S1" s="730"/>
      <c r="T1" s="731"/>
    </row>
    <row r="2" spans="1:21" ht="13.5" thickBot="1">
      <c r="B2" s="799" t="s">
        <v>182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1"/>
    </row>
    <row r="3" spans="1:21" ht="11.1" customHeight="1" thickBot="1">
      <c r="A3" s="802" t="s">
        <v>0</v>
      </c>
      <c r="B3" s="804" t="s">
        <v>1</v>
      </c>
      <c r="C3" s="806" t="s">
        <v>2</v>
      </c>
      <c r="D3" s="807"/>
      <c r="E3" s="807"/>
      <c r="F3" s="807"/>
      <c r="G3" s="808" t="s">
        <v>3</v>
      </c>
      <c r="H3" s="811" t="s">
        <v>4</v>
      </c>
      <c r="I3" s="814" t="s">
        <v>183</v>
      </c>
      <c r="J3" s="815"/>
      <c r="K3" s="815"/>
      <c r="L3" s="815"/>
      <c r="M3" s="815"/>
      <c r="N3" s="816"/>
      <c r="O3" s="814" t="s">
        <v>184</v>
      </c>
      <c r="P3" s="815"/>
      <c r="Q3" s="815"/>
      <c r="R3" s="815"/>
      <c r="S3" s="815"/>
      <c r="T3" s="817"/>
    </row>
    <row r="4" spans="1:21" ht="12" thickBot="1">
      <c r="A4" s="803"/>
      <c r="B4" s="805"/>
      <c r="C4" s="793" t="s">
        <v>5</v>
      </c>
      <c r="D4" s="795" t="s">
        <v>6</v>
      </c>
      <c r="E4" s="795" t="s">
        <v>7</v>
      </c>
      <c r="F4" s="797" t="s">
        <v>8</v>
      </c>
      <c r="G4" s="809"/>
      <c r="H4" s="812"/>
      <c r="I4" s="790" t="s">
        <v>9</v>
      </c>
      <c r="J4" s="791"/>
      <c r="K4" s="791"/>
      <c r="L4" s="790" t="s">
        <v>10</v>
      </c>
      <c r="M4" s="791"/>
      <c r="N4" s="792"/>
      <c r="O4" s="790" t="s">
        <v>11</v>
      </c>
      <c r="P4" s="791"/>
      <c r="Q4" s="792"/>
      <c r="R4" s="818" t="s">
        <v>12</v>
      </c>
      <c r="S4" s="819"/>
      <c r="T4" s="441">
        <v>15</v>
      </c>
    </row>
    <row r="5" spans="1:21" ht="21.75" thickBot="1">
      <c r="A5" s="68"/>
      <c r="B5" s="69"/>
      <c r="C5" s="794"/>
      <c r="D5" s="796"/>
      <c r="E5" s="796"/>
      <c r="F5" s="798"/>
      <c r="G5" s="810"/>
      <c r="H5" s="813"/>
      <c r="I5" s="1" t="s">
        <v>13</v>
      </c>
      <c r="J5" s="1" t="s">
        <v>14</v>
      </c>
      <c r="K5" s="2" t="s">
        <v>4</v>
      </c>
      <c r="L5" s="255" t="s">
        <v>13</v>
      </c>
      <c r="M5" s="1" t="s">
        <v>14</v>
      </c>
      <c r="N5" s="4" t="s">
        <v>4</v>
      </c>
      <c r="O5" s="1" t="s">
        <v>5</v>
      </c>
      <c r="P5" s="1" t="s">
        <v>14</v>
      </c>
      <c r="Q5" s="2" t="s">
        <v>4</v>
      </c>
      <c r="R5" s="3" t="s">
        <v>13</v>
      </c>
      <c r="S5" s="440" t="s">
        <v>14</v>
      </c>
      <c r="T5" s="65" t="s">
        <v>4</v>
      </c>
    </row>
    <row r="6" spans="1:21" ht="12" thickBot="1">
      <c r="A6" s="5" t="s">
        <v>15</v>
      </c>
      <c r="B6" s="224" t="s">
        <v>16</v>
      </c>
      <c r="C6" s="780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2"/>
    </row>
    <row r="7" spans="1:21">
      <c r="A7" s="223">
        <v>1</v>
      </c>
      <c r="B7" s="229" t="s">
        <v>88</v>
      </c>
      <c r="C7" s="401">
        <v>15</v>
      </c>
      <c r="D7" s="558">
        <v>25</v>
      </c>
      <c r="E7" s="559">
        <v>40</v>
      </c>
      <c r="F7" s="559">
        <v>35</v>
      </c>
      <c r="G7" s="697">
        <v>75</v>
      </c>
      <c r="H7" s="280">
        <v>3</v>
      </c>
      <c r="I7" s="399"/>
      <c r="J7" s="558"/>
      <c r="K7" s="561"/>
      <c r="L7" s="399">
        <v>15</v>
      </c>
      <c r="M7" s="558">
        <v>25</v>
      </c>
      <c r="N7" s="561">
        <v>3</v>
      </c>
      <c r="O7" s="71"/>
      <c r="P7" s="72"/>
      <c r="Q7" s="433"/>
      <c r="R7" s="71"/>
      <c r="S7" s="72"/>
      <c r="T7" s="433"/>
    </row>
    <row r="8" spans="1:21">
      <c r="A8" s="111">
        <v>2</v>
      </c>
      <c r="B8" s="229" t="s">
        <v>19</v>
      </c>
      <c r="C8" s="230">
        <v>15</v>
      </c>
      <c r="D8" s="230">
        <v>10</v>
      </c>
      <c r="E8" s="35">
        <v>25</v>
      </c>
      <c r="F8" s="35">
        <v>25</v>
      </c>
      <c r="G8" s="416">
        <v>50</v>
      </c>
      <c r="H8" s="170">
        <v>2</v>
      </c>
      <c r="I8" s="282">
        <v>15</v>
      </c>
      <c r="J8" s="230">
        <v>10</v>
      </c>
      <c r="K8" s="286">
        <v>2</v>
      </c>
      <c r="L8" s="283"/>
      <c r="M8" s="232"/>
      <c r="N8" s="289"/>
      <c r="O8" s="77"/>
      <c r="P8" s="78"/>
      <c r="Q8" s="271"/>
      <c r="R8" s="77"/>
      <c r="S8" s="78"/>
      <c r="T8" s="271"/>
    </row>
    <row r="9" spans="1:21" ht="12" thickBot="1">
      <c r="A9" s="112">
        <v>3</v>
      </c>
      <c r="B9" s="229" t="s">
        <v>86</v>
      </c>
      <c r="C9" s="230">
        <v>10</v>
      </c>
      <c r="D9" s="231">
        <v>15</v>
      </c>
      <c r="E9" s="35">
        <v>25</v>
      </c>
      <c r="F9" s="35">
        <v>25</v>
      </c>
      <c r="G9" s="416">
        <v>50</v>
      </c>
      <c r="H9" s="170">
        <v>2</v>
      </c>
      <c r="I9" s="282">
        <v>10</v>
      </c>
      <c r="J9" s="230">
        <v>15</v>
      </c>
      <c r="K9" s="285">
        <v>2</v>
      </c>
      <c r="L9" s="283"/>
      <c r="M9" s="232"/>
      <c r="N9" s="288"/>
      <c r="O9" s="77"/>
      <c r="P9" s="78"/>
      <c r="Q9" s="271"/>
      <c r="R9" s="77"/>
      <c r="S9" s="78"/>
      <c r="T9" s="271"/>
    </row>
    <row r="10" spans="1:21" ht="12" thickBot="1">
      <c r="A10" s="223">
        <v>4</v>
      </c>
      <c r="B10" s="227" t="s">
        <v>87</v>
      </c>
      <c r="C10" s="230">
        <v>30</v>
      </c>
      <c r="D10" s="230">
        <v>20</v>
      </c>
      <c r="E10" s="543">
        <v>50</v>
      </c>
      <c r="F10" s="543">
        <v>50</v>
      </c>
      <c r="G10" s="698">
        <v>100</v>
      </c>
      <c r="H10" s="544">
        <v>4</v>
      </c>
      <c r="I10" s="282">
        <v>30</v>
      </c>
      <c r="J10" s="230">
        <v>20</v>
      </c>
      <c r="K10" s="285">
        <v>4</v>
      </c>
      <c r="L10" s="283"/>
      <c r="M10" s="232"/>
      <c r="N10" s="288"/>
      <c r="O10" s="83"/>
      <c r="P10" s="84"/>
      <c r="Q10" s="291"/>
      <c r="R10" s="83"/>
      <c r="S10" s="84"/>
      <c r="T10" s="291"/>
    </row>
    <row r="11" spans="1:21">
      <c r="A11" s="223">
        <v>5</v>
      </c>
      <c r="B11" s="229" t="s">
        <v>20</v>
      </c>
      <c r="C11" s="230">
        <v>10</v>
      </c>
      <c r="D11" s="230">
        <v>15</v>
      </c>
      <c r="E11" s="35">
        <v>25</v>
      </c>
      <c r="F11" s="35">
        <v>25</v>
      </c>
      <c r="G11" s="416">
        <v>50</v>
      </c>
      <c r="H11" s="170">
        <v>2</v>
      </c>
      <c r="I11" s="282">
        <v>10</v>
      </c>
      <c r="J11" s="230">
        <v>15</v>
      </c>
      <c r="K11" s="285">
        <v>2</v>
      </c>
      <c r="L11" s="283"/>
      <c r="M11" s="232"/>
      <c r="N11" s="288"/>
      <c r="O11" s="77"/>
      <c r="P11" s="78"/>
      <c r="Q11" s="271"/>
      <c r="R11" s="77"/>
      <c r="S11" s="78"/>
      <c r="T11" s="271"/>
    </row>
    <row r="12" spans="1:21">
      <c r="A12" s="111">
        <v>6</v>
      </c>
      <c r="B12" s="228" t="s">
        <v>21</v>
      </c>
      <c r="C12" s="230">
        <v>20</v>
      </c>
      <c r="D12" s="231">
        <v>30</v>
      </c>
      <c r="E12" s="35">
        <v>50</v>
      </c>
      <c r="F12" s="35">
        <v>50</v>
      </c>
      <c r="G12" s="416">
        <v>100</v>
      </c>
      <c r="H12" s="170">
        <v>4</v>
      </c>
      <c r="I12" s="283">
        <v>20</v>
      </c>
      <c r="J12" s="233">
        <v>30</v>
      </c>
      <c r="K12" s="285">
        <v>4</v>
      </c>
      <c r="L12" s="159"/>
      <c r="M12" s="113"/>
      <c r="N12" s="290"/>
      <c r="O12" s="77"/>
      <c r="P12" s="78"/>
      <c r="Q12" s="271"/>
      <c r="R12" s="77"/>
      <c r="S12" s="78"/>
      <c r="T12" s="271"/>
    </row>
    <row r="13" spans="1:21" ht="12" thickBot="1">
      <c r="A13" s="112">
        <v>7</v>
      </c>
      <c r="B13" s="227" t="s">
        <v>17</v>
      </c>
      <c r="C13" s="230">
        <v>25</v>
      </c>
      <c r="D13" s="231"/>
      <c r="E13" s="546">
        <v>25</v>
      </c>
      <c r="F13" s="546">
        <v>25</v>
      </c>
      <c r="G13" s="699">
        <v>50</v>
      </c>
      <c r="H13" s="544">
        <v>2</v>
      </c>
      <c r="I13" s="282">
        <v>25</v>
      </c>
      <c r="J13" s="230"/>
      <c r="K13" s="285">
        <v>2</v>
      </c>
      <c r="L13" s="283"/>
      <c r="M13" s="232"/>
      <c r="N13" s="288"/>
      <c r="O13" s="83"/>
      <c r="P13" s="84"/>
      <c r="Q13" s="292"/>
      <c r="R13" s="83"/>
      <c r="S13" s="84"/>
      <c r="T13" s="292"/>
    </row>
    <row r="14" spans="1:21" ht="12" thickBot="1">
      <c r="A14" s="223">
        <v>8</v>
      </c>
      <c r="B14" s="228" t="s">
        <v>85</v>
      </c>
      <c r="C14" s="230">
        <v>30</v>
      </c>
      <c r="D14" s="230">
        <v>20</v>
      </c>
      <c r="E14" s="35">
        <v>50</v>
      </c>
      <c r="F14" s="35">
        <v>50</v>
      </c>
      <c r="G14" s="416">
        <v>100</v>
      </c>
      <c r="H14" s="170">
        <v>4</v>
      </c>
      <c r="I14" s="282">
        <v>30</v>
      </c>
      <c r="J14" s="230">
        <v>20</v>
      </c>
      <c r="K14" s="285">
        <v>4</v>
      </c>
      <c r="L14" s="282"/>
      <c r="M14" s="230"/>
      <c r="N14" s="285"/>
      <c r="O14" s="77"/>
      <c r="P14" s="78"/>
      <c r="Q14" s="271"/>
      <c r="R14" s="77"/>
      <c r="S14" s="78"/>
      <c r="T14" s="271"/>
    </row>
    <row r="15" spans="1:21" ht="12" thickBot="1">
      <c r="A15" s="223">
        <v>9</v>
      </c>
      <c r="B15" s="228" t="s">
        <v>22</v>
      </c>
      <c r="C15" s="358">
        <v>10</v>
      </c>
      <c r="D15" s="712">
        <v>15</v>
      </c>
      <c r="E15" s="35">
        <v>25</v>
      </c>
      <c r="F15" s="35">
        <v>25</v>
      </c>
      <c r="G15" s="416">
        <v>50</v>
      </c>
      <c r="H15" s="170">
        <v>2</v>
      </c>
      <c r="I15" s="283">
        <v>10</v>
      </c>
      <c r="J15" s="233">
        <v>15</v>
      </c>
      <c r="K15" s="285">
        <v>2</v>
      </c>
      <c r="L15" s="159"/>
      <c r="M15" s="113"/>
      <c r="N15" s="290"/>
      <c r="O15" s="257"/>
      <c r="P15" s="39"/>
      <c r="Q15" s="271"/>
      <c r="R15" s="257"/>
      <c r="S15" s="39"/>
      <c r="T15" s="271"/>
      <c r="U15" s="63"/>
    </row>
    <row r="16" spans="1:21" ht="12" thickBot="1">
      <c r="A16" s="223">
        <v>10</v>
      </c>
      <c r="B16" s="185" t="s">
        <v>89</v>
      </c>
      <c r="C16" s="18">
        <v>10</v>
      </c>
      <c r="D16" s="18">
        <v>15</v>
      </c>
      <c r="E16" s="35">
        <v>25</v>
      </c>
      <c r="F16" s="35">
        <v>25</v>
      </c>
      <c r="G16" s="416">
        <v>50</v>
      </c>
      <c r="H16" s="170">
        <v>2</v>
      </c>
      <c r="I16" s="25"/>
      <c r="J16" s="18"/>
      <c r="K16" s="100"/>
      <c r="L16" s="25">
        <v>10</v>
      </c>
      <c r="M16" s="18">
        <v>15</v>
      </c>
      <c r="N16" s="169">
        <v>2</v>
      </c>
      <c r="O16" s="257"/>
      <c r="P16" s="39"/>
      <c r="Q16" s="271"/>
      <c r="R16" s="257"/>
      <c r="S16" s="39"/>
      <c r="T16" s="271"/>
    </row>
    <row r="17" spans="1:46" ht="12" thickBot="1">
      <c r="A17" s="219">
        <v>11</v>
      </c>
      <c r="B17" s="185" t="s">
        <v>109</v>
      </c>
      <c r="C17" s="18">
        <v>10</v>
      </c>
      <c r="D17" s="18">
        <v>15</v>
      </c>
      <c r="E17" s="35">
        <v>25</v>
      </c>
      <c r="F17" s="35">
        <v>25</v>
      </c>
      <c r="G17" s="416">
        <v>50</v>
      </c>
      <c r="H17" s="170">
        <v>2</v>
      </c>
      <c r="I17" s="25">
        <v>10</v>
      </c>
      <c r="J17" s="18">
        <v>15</v>
      </c>
      <c r="K17" s="125">
        <v>2</v>
      </c>
      <c r="L17" s="25"/>
      <c r="M17" s="18"/>
      <c r="N17" s="169"/>
      <c r="O17" s="257"/>
      <c r="P17" s="39"/>
      <c r="Q17" s="271"/>
      <c r="R17" s="257"/>
      <c r="S17" s="39"/>
      <c r="T17" s="271"/>
    </row>
    <row r="18" spans="1:46" ht="12" thickBot="1">
      <c r="A18" s="219">
        <v>12</v>
      </c>
      <c r="B18" s="664" t="s">
        <v>84</v>
      </c>
      <c r="C18" s="179">
        <v>10</v>
      </c>
      <c r="D18" s="179">
        <v>15</v>
      </c>
      <c r="E18" s="269">
        <v>25</v>
      </c>
      <c r="F18" s="269">
        <v>25</v>
      </c>
      <c r="G18" s="700">
        <v>50</v>
      </c>
      <c r="H18" s="180">
        <v>2</v>
      </c>
      <c r="I18" s="200"/>
      <c r="J18" s="179"/>
      <c r="K18" s="201"/>
      <c r="L18" s="200"/>
      <c r="M18" s="179"/>
      <c r="N18" s="665"/>
      <c r="O18" s="666">
        <v>10</v>
      </c>
      <c r="P18" s="667">
        <v>15</v>
      </c>
      <c r="Q18" s="178">
        <v>2</v>
      </c>
      <c r="R18" s="666"/>
      <c r="S18" s="667"/>
      <c r="T18" s="272"/>
    </row>
    <row r="19" spans="1:46" ht="12" thickBot="1">
      <c r="A19" s="89" t="s">
        <v>23</v>
      </c>
      <c r="B19" s="674" t="s">
        <v>81</v>
      </c>
      <c r="C19" s="674"/>
      <c r="D19" s="674"/>
      <c r="E19" s="674"/>
      <c r="F19" s="674"/>
      <c r="G19" s="674"/>
      <c r="H19" s="675"/>
      <c r="I19" s="674"/>
      <c r="J19" s="674"/>
      <c r="K19" s="675"/>
      <c r="L19" s="676"/>
      <c r="M19" s="674"/>
      <c r="N19" s="675"/>
      <c r="O19" s="674"/>
      <c r="P19" s="674"/>
      <c r="Q19" s="675"/>
      <c r="R19" s="674"/>
      <c r="S19" s="674"/>
      <c r="T19" s="677"/>
    </row>
    <row r="20" spans="1:46">
      <c r="A20" s="211">
        <v>13</v>
      </c>
      <c r="B20" s="668" t="s">
        <v>24</v>
      </c>
      <c r="C20" s="669">
        <v>25</v>
      </c>
      <c r="D20" s="670"/>
      <c r="E20" s="670">
        <v>25</v>
      </c>
      <c r="F20" s="670">
        <v>25</v>
      </c>
      <c r="G20" s="703">
        <v>50</v>
      </c>
      <c r="H20" s="701">
        <v>2</v>
      </c>
      <c r="I20" s="672">
        <v>25</v>
      </c>
      <c r="J20" s="669"/>
      <c r="K20" s="671">
        <v>2</v>
      </c>
      <c r="L20" s="672"/>
      <c r="M20" s="669"/>
      <c r="N20" s="673"/>
      <c r="O20" s="672"/>
      <c r="P20" s="669"/>
      <c r="Q20" s="673"/>
      <c r="R20" s="672"/>
      <c r="S20" s="669"/>
      <c r="T20" s="673"/>
    </row>
    <row r="21" spans="1:46">
      <c r="A21" s="211">
        <v>14</v>
      </c>
      <c r="B21" s="247" t="s">
        <v>82</v>
      </c>
      <c r="C21" s="20">
        <v>10</v>
      </c>
      <c r="D21" s="234">
        <v>20</v>
      </c>
      <c r="E21" s="234">
        <v>30</v>
      </c>
      <c r="F21" s="234">
        <v>20</v>
      </c>
      <c r="G21" s="704">
        <v>50</v>
      </c>
      <c r="H21" s="237">
        <v>2</v>
      </c>
      <c r="I21" s="284">
        <v>10</v>
      </c>
      <c r="J21" s="20">
        <v>20</v>
      </c>
      <c r="K21" s="540">
        <v>2</v>
      </c>
      <c r="L21" s="159"/>
      <c r="M21" s="113"/>
      <c r="N21" s="238"/>
      <c r="O21" s="284"/>
      <c r="P21" s="20"/>
      <c r="Q21" s="239"/>
      <c r="R21" s="284"/>
      <c r="S21" s="20"/>
      <c r="T21" s="239"/>
    </row>
    <row r="22" spans="1:46" ht="15.75" customHeight="1">
      <c r="A22" s="212">
        <v>15</v>
      </c>
      <c r="B22" s="246" t="s">
        <v>83</v>
      </c>
      <c r="C22" s="20"/>
      <c r="D22" s="234">
        <v>15</v>
      </c>
      <c r="E22" s="234">
        <v>15</v>
      </c>
      <c r="F22" s="234">
        <v>235</v>
      </c>
      <c r="G22" s="704">
        <v>250</v>
      </c>
      <c r="H22" s="237">
        <v>10</v>
      </c>
      <c r="I22" s="284"/>
      <c r="J22" s="20"/>
      <c r="K22" s="239"/>
      <c r="L22" s="284"/>
      <c r="M22" s="20">
        <v>15</v>
      </c>
      <c r="N22" s="239">
        <v>2</v>
      </c>
      <c r="O22" s="284"/>
      <c r="P22" s="234" t="s">
        <v>106</v>
      </c>
      <c r="Q22" s="238">
        <v>4</v>
      </c>
      <c r="R22" s="284"/>
      <c r="S22" s="234" t="s">
        <v>114</v>
      </c>
      <c r="T22" s="238">
        <v>4</v>
      </c>
    </row>
    <row r="23" spans="1:46" ht="12" thickBot="1">
      <c r="A23" s="678">
        <v>16</v>
      </c>
      <c r="B23" s="679" t="s">
        <v>90</v>
      </c>
      <c r="C23" s="680"/>
      <c r="D23" s="681"/>
      <c r="E23" s="681"/>
      <c r="F23" s="681">
        <v>150</v>
      </c>
      <c r="G23" s="705">
        <v>150</v>
      </c>
      <c r="H23" s="702">
        <v>6</v>
      </c>
      <c r="I23" s="532"/>
      <c r="J23" s="680"/>
      <c r="K23" s="682"/>
      <c r="L23" s="532"/>
      <c r="M23" s="680"/>
      <c r="N23" s="682"/>
      <c r="O23" s="532"/>
      <c r="P23" s="680"/>
      <c r="Q23" s="682"/>
      <c r="R23" s="532"/>
      <c r="S23" s="680" t="s">
        <v>107</v>
      </c>
      <c r="T23" s="533">
        <v>6</v>
      </c>
    </row>
    <row r="24" spans="1:46" ht="12" thickBot="1">
      <c r="A24" s="16" t="s">
        <v>25</v>
      </c>
      <c r="B24" s="695" t="s">
        <v>26</v>
      </c>
      <c r="C24" s="695"/>
      <c r="D24" s="695"/>
      <c r="E24" s="695"/>
      <c r="F24" s="695"/>
      <c r="G24" s="695"/>
      <c r="H24" s="677"/>
      <c r="I24" s="674"/>
      <c r="J24" s="695"/>
      <c r="K24" s="677"/>
      <c r="L24" s="676"/>
      <c r="M24" s="695"/>
      <c r="N24" s="677"/>
      <c r="O24" s="674"/>
      <c r="P24" s="695"/>
      <c r="Q24" s="677"/>
      <c r="R24" s="674"/>
      <c r="S24" s="695"/>
      <c r="T24" s="677"/>
    </row>
    <row r="25" spans="1:46" s="65" customFormat="1" ht="12" thickBot="1">
      <c r="A25" s="683">
        <v>17</v>
      </c>
      <c r="B25" s="684" t="s">
        <v>108</v>
      </c>
      <c r="C25" s="685">
        <v>30</v>
      </c>
      <c r="D25" s="686">
        <v>30</v>
      </c>
      <c r="E25" s="686">
        <v>60</v>
      </c>
      <c r="F25" s="686">
        <v>40</v>
      </c>
      <c r="G25" s="706">
        <v>100</v>
      </c>
      <c r="H25" s="539">
        <v>4</v>
      </c>
      <c r="I25" s="688"/>
      <c r="J25" s="689">
        <v>30</v>
      </c>
      <c r="K25" s="687">
        <v>2</v>
      </c>
      <c r="L25" s="690">
        <v>30</v>
      </c>
      <c r="M25" s="689"/>
      <c r="N25" s="691">
        <v>2</v>
      </c>
      <c r="O25" s="688"/>
      <c r="P25" s="685"/>
      <c r="Q25" s="687"/>
      <c r="R25" s="692"/>
      <c r="S25" s="693"/>
      <c r="T25" s="694"/>
    </row>
    <row r="26" spans="1:46" ht="14.45" customHeight="1" thickBot="1">
      <c r="A26" s="8"/>
      <c r="B26" s="9" t="s">
        <v>27</v>
      </c>
      <c r="C26" s="294">
        <f t="shared" ref="C26:P26" si="0">SUM(C7:C25)</f>
        <v>260</v>
      </c>
      <c r="D26" s="294">
        <f t="shared" si="0"/>
        <v>260</v>
      </c>
      <c r="E26" s="713">
        <f t="shared" si="0"/>
        <v>520</v>
      </c>
      <c r="F26" s="294">
        <f t="shared" si="0"/>
        <v>855</v>
      </c>
      <c r="G26" s="294">
        <f t="shared" si="0"/>
        <v>1375</v>
      </c>
      <c r="H26" s="294">
        <f t="shared" si="0"/>
        <v>55</v>
      </c>
      <c r="I26" s="294">
        <f t="shared" si="0"/>
        <v>195</v>
      </c>
      <c r="J26" s="294">
        <f t="shared" si="0"/>
        <v>190</v>
      </c>
      <c r="K26" s="294">
        <f t="shared" si="0"/>
        <v>30</v>
      </c>
      <c r="L26" s="294">
        <f t="shared" si="0"/>
        <v>55</v>
      </c>
      <c r="M26" s="294">
        <f t="shared" si="0"/>
        <v>55</v>
      </c>
      <c r="N26" s="294">
        <f t="shared" si="0"/>
        <v>9</v>
      </c>
      <c r="O26" s="294">
        <f t="shared" si="0"/>
        <v>10</v>
      </c>
      <c r="P26" s="294">
        <f t="shared" si="0"/>
        <v>15</v>
      </c>
      <c r="Q26" s="294">
        <f>SUM(Q7:Q25)</f>
        <v>6</v>
      </c>
      <c r="R26" s="294">
        <f>SUM(R7:R25)</f>
        <v>0</v>
      </c>
      <c r="S26" s="294">
        <f>SUM(S7:S25)</f>
        <v>0</v>
      </c>
      <c r="T26" s="590">
        <f>SUM(T7:T25)</f>
        <v>10</v>
      </c>
    </row>
    <row r="27" spans="1:46" s="59" customFormat="1" ht="2.4500000000000002" hidden="1" customHeight="1" thickBot="1">
      <c r="A27" s="10"/>
      <c r="B27" s="11"/>
      <c r="C27" s="10"/>
      <c r="D27" s="12"/>
      <c r="E27" s="12"/>
      <c r="F27" s="12"/>
      <c r="G27" s="12"/>
      <c r="H27" s="13"/>
      <c r="I27" s="14"/>
      <c r="J27" s="14"/>
      <c r="K27" s="15"/>
      <c r="L27" s="14"/>
      <c r="M27" s="14"/>
      <c r="N27" s="15"/>
      <c r="O27" s="14"/>
      <c r="P27" s="14"/>
      <c r="Q27" s="15"/>
      <c r="R27" s="14"/>
      <c r="S27" s="14"/>
      <c r="T27" s="15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</row>
    <row r="28" spans="1:46" ht="12" hidden="1" thickBot="1">
      <c r="C28" s="10"/>
      <c r="D28" s="12"/>
      <c r="E28" s="12"/>
      <c r="F28" s="12"/>
      <c r="G28" s="12"/>
      <c r="H28" s="13"/>
      <c r="I28" s="14"/>
      <c r="J28" s="14"/>
      <c r="K28" s="15"/>
      <c r="L28" s="14"/>
      <c r="M28" s="14"/>
      <c r="N28" s="15"/>
      <c r="O28" s="14"/>
      <c r="P28" s="14"/>
      <c r="Q28" s="15"/>
      <c r="R28" s="14"/>
      <c r="S28" s="14"/>
      <c r="T28" s="15"/>
    </row>
    <row r="29" spans="1:46" s="59" customFormat="1" ht="14.45" customHeight="1" thickBot="1">
      <c r="A29" s="16" t="s">
        <v>18</v>
      </c>
      <c r="B29" s="17" t="s">
        <v>28</v>
      </c>
      <c r="C29" s="221">
        <f>C26*100/E26</f>
        <v>50</v>
      </c>
      <c r="D29" s="222">
        <f>100-C29</f>
        <v>50</v>
      </c>
      <c r="E29" s="12"/>
      <c r="F29" s="12"/>
      <c r="G29" s="12"/>
      <c r="H29" s="13"/>
      <c r="I29" s="14"/>
      <c r="J29" s="14"/>
      <c r="K29" s="15"/>
      <c r="L29" s="14"/>
      <c r="M29" s="14"/>
      <c r="N29" s="15"/>
      <c r="O29" s="14"/>
      <c r="P29" s="14"/>
      <c r="Q29" s="15"/>
      <c r="R29" s="14"/>
      <c r="S29" s="14"/>
      <c r="T29" s="15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</row>
    <row r="30" spans="1:46" s="60" customFormat="1" hidden="1">
      <c r="A30" s="10"/>
      <c r="B30" s="11"/>
      <c r="C30" s="10"/>
      <c r="D30" s="12"/>
      <c r="E30" s="12"/>
      <c r="F30" s="12"/>
      <c r="G30" s="12"/>
      <c r="H30" s="13"/>
      <c r="I30" s="14"/>
      <c r="J30" s="14"/>
      <c r="K30" s="15"/>
      <c r="L30" s="14"/>
      <c r="M30" s="14"/>
      <c r="N30" s="15"/>
      <c r="O30" s="14"/>
      <c r="P30" s="14"/>
      <c r="Q30" s="15"/>
      <c r="R30" s="14"/>
      <c r="S30" s="14"/>
      <c r="T30" s="15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</row>
    <row r="31" spans="1:46" s="60" customFormat="1" ht="12" thickBot="1">
      <c r="A31" s="10"/>
      <c r="B31" s="11"/>
      <c r="C31" s="10"/>
      <c r="D31" s="12"/>
      <c r="E31" s="12"/>
      <c r="F31" s="12"/>
      <c r="G31" s="12"/>
      <c r="H31" s="13"/>
      <c r="I31" s="14"/>
      <c r="J31" s="14"/>
      <c r="K31" s="15"/>
      <c r="L31" s="14"/>
      <c r="M31" s="14"/>
      <c r="N31" s="15"/>
      <c r="O31" s="14"/>
      <c r="P31" s="14"/>
      <c r="Q31" s="15"/>
      <c r="R31" s="14"/>
      <c r="S31" s="14"/>
      <c r="T31" s="15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</row>
    <row r="32" spans="1:46" s="59" customFormat="1" ht="11.45" customHeight="1" thickBot="1">
      <c r="A32" s="770" t="s">
        <v>29</v>
      </c>
      <c r="B32" s="771"/>
      <c r="C32" s="773" t="s">
        <v>5</v>
      </c>
      <c r="D32" s="773" t="s">
        <v>6</v>
      </c>
      <c r="E32" s="773" t="s">
        <v>7</v>
      </c>
      <c r="F32" s="773" t="s">
        <v>8</v>
      </c>
      <c r="G32" s="788" t="s">
        <v>3</v>
      </c>
      <c r="H32" s="783" t="s">
        <v>4</v>
      </c>
      <c r="I32" s="785" t="s">
        <v>30</v>
      </c>
      <c r="J32" s="786"/>
      <c r="K32" s="787"/>
      <c r="L32" s="785" t="s">
        <v>31</v>
      </c>
      <c r="M32" s="786"/>
      <c r="N32" s="787"/>
      <c r="O32" s="785" t="s">
        <v>32</v>
      </c>
      <c r="P32" s="786"/>
      <c r="Q32" s="787"/>
      <c r="R32" s="785" t="s">
        <v>33</v>
      </c>
      <c r="S32" s="786"/>
      <c r="T32" s="786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</row>
    <row r="33" spans="1:46" s="59" customFormat="1" ht="27" customHeight="1" thickBot="1">
      <c r="A33" s="772"/>
      <c r="B33" s="772"/>
      <c r="C33" s="774"/>
      <c r="D33" s="774"/>
      <c r="E33" s="774"/>
      <c r="F33" s="774"/>
      <c r="G33" s="789"/>
      <c r="H33" s="784"/>
      <c r="I33" s="574" t="s">
        <v>13</v>
      </c>
      <c r="J33" s="575" t="s">
        <v>14</v>
      </c>
      <c r="K33" s="576" t="s">
        <v>4</v>
      </c>
      <c r="L33" s="575" t="s">
        <v>13</v>
      </c>
      <c r="M33" s="575" t="s">
        <v>14</v>
      </c>
      <c r="N33" s="577" t="s">
        <v>4</v>
      </c>
      <c r="O33" s="575" t="s">
        <v>5</v>
      </c>
      <c r="P33" s="575" t="s">
        <v>14</v>
      </c>
      <c r="Q33" s="577" t="s">
        <v>4</v>
      </c>
      <c r="R33" s="575" t="s">
        <v>13</v>
      </c>
      <c r="S33" s="575" t="s">
        <v>14</v>
      </c>
      <c r="T33" s="578" t="s">
        <v>4</v>
      </c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</row>
    <row r="34" spans="1:46" s="139" customFormat="1" ht="14.25" customHeight="1">
      <c r="A34" s="145">
        <v>18</v>
      </c>
      <c r="B34" s="140" t="s">
        <v>91</v>
      </c>
      <c r="C34" s="258">
        <v>30</v>
      </c>
      <c r="D34" s="259">
        <v>60</v>
      </c>
      <c r="E34" s="259">
        <v>90</v>
      </c>
      <c r="F34" s="259">
        <v>85</v>
      </c>
      <c r="G34" s="259">
        <v>175</v>
      </c>
      <c r="H34" s="432">
        <v>7</v>
      </c>
      <c r="I34" s="261"/>
      <c r="J34" s="262"/>
      <c r="K34" s="188"/>
      <c r="L34" s="263">
        <v>10</v>
      </c>
      <c r="M34" s="264">
        <v>20</v>
      </c>
      <c r="N34" s="188">
        <v>2</v>
      </c>
      <c r="O34" s="263">
        <v>10</v>
      </c>
      <c r="P34" s="264">
        <v>20</v>
      </c>
      <c r="Q34" s="188">
        <v>2</v>
      </c>
      <c r="R34" s="263">
        <v>10</v>
      </c>
      <c r="S34" s="264">
        <v>20</v>
      </c>
      <c r="T34" s="448">
        <v>3</v>
      </c>
    </row>
    <row r="35" spans="1:46" s="132" customFormat="1">
      <c r="A35" s="136">
        <v>19</v>
      </c>
      <c r="B35" s="164" t="s">
        <v>92</v>
      </c>
      <c r="C35" s="161">
        <v>150</v>
      </c>
      <c r="D35" s="76">
        <v>150</v>
      </c>
      <c r="E35" s="76">
        <v>300</v>
      </c>
      <c r="F35" s="277">
        <v>225</v>
      </c>
      <c r="G35" s="416">
        <v>525</v>
      </c>
      <c r="H35" s="170">
        <v>21</v>
      </c>
      <c r="I35" s="25"/>
      <c r="J35" s="26"/>
      <c r="K35" s="202"/>
      <c r="L35" s="25">
        <v>50</v>
      </c>
      <c r="M35" s="26">
        <v>40</v>
      </c>
      <c r="N35" s="169">
        <v>5</v>
      </c>
      <c r="O35" s="25">
        <v>75</v>
      </c>
      <c r="P35" s="26">
        <v>65</v>
      </c>
      <c r="Q35" s="169">
        <v>8</v>
      </c>
      <c r="R35" s="25">
        <v>25</v>
      </c>
      <c r="S35" s="26">
        <v>45</v>
      </c>
      <c r="T35" s="167">
        <v>8</v>
      </c>
    </row>
    <row r="36" spans="1:46" s="133" customFormat="1">
      <c r="A36" s="136">
        <v>20</v>
      </c>
      <c r="B36" s="382" t="s">
        <v>93</v>
      </c>
      <c r="C36" s="265">
        <v>20</v>
      </c>
      <c r="D36" s="265">
        <v>20</v>
      </c>
      <c r="E36" s="81">
        <v>40</v>
      </c>
      <c r="F36" s="276">
        <v>35</v>
      </c>
      <c r="G36" s="416">
        <v>75</v>
      </c>
      <c r="H36" s="280">
        <v>3</v>
      </c>
      <c r="I36" s="25"/>
      <c r="J36" s="26"/>
      <c r="K36" s="202"/>
      <c r="L36" s="209">
        <v>20</v>
      </c>
      <c r="M36" s="197">
        <v>20</v>
      </c>
      <c r="N36" s="267">
        <v>3</v>
      </c>
      <c r="O36" s="209"/>
      <c r="P36" s="197"/>
      <c r="Q36" s="267"/>
      <c r="R36" s="209"/>
      <c r="S36" s="197"/>
      <c r="T36" s="20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</row>
    <row r="37" spans="1:46" s="133" customFormat="1">
      <c r="A37" s="136">
        <v>21</v>
      </c>
      <c r="B37" s="164" t="s">
        <v>94</v>
      </c>
      <c r="C37" s="161">
        <v>20</v>
      </c>
      <c r="D37" s="76">
        <v>20</v>
      </c>
      <c r="E37" s="76">
        <v>40</v>
      </c>
      <c r="F37" s="277">
        <v>35</v>
      </c>
      <c r="G37" s="416">
        <v>75</v>
      </c>
      <c r="H37" s="170">
        <v>3</v>
      </c>
      <c r="I37" s="200"/>
      <c r="J37" s="179"/>
      <c r="K37" s="201"/>
      <c r="L37" s="200">
        <v>20</v>
      </c>
      <c r="M37" s="269">
        <v>20</v>
      </c>
      <c r="N37" s="178">
        <v>3</v>
      </c>
      <c r="O37" s="119"/>
      <c r="P37" s="171"/>
      <c r="Q37" s="270"/>
      <c r="R37" s="25"/>
      <c r="S37" s="26"/>
      <c r="T37" s="20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</row>
    <row r="38" spans="1:46" s="133" customFormat="1" ht="22.5">
      <c r="A38" s="136">
        <v>22</v>
      </c>
      <c r="B38" s="164" t="s">
        <v>34</v>
      </c>
      <c r="C38" s="161">
        <v>10</v>
      </c>
      <c r="D38" s="161">
        <v>15</v>
      </c>
      <c r="E38" s="199">
        <v>25</v>
      </c>
      <c r="F38" s="278">
        <v>25</v>
      </c>
      <c r="G38" s="416">
        <v>50</v>
      </c>
      <c r="H38" s="180">
        <v>2</v>
      </c>
      <c r="I38" s="25"/>
      <c r="J38" s="26"/>
      <c r="K38" s="202"/>
      <c r="L38" s="119"/>
      <c r="M38" s="171"/>
      <c r="N38" s="270"/>
      <c r="O38" s="25"/>
      <c r="P38" s="26"/>
      <c r="Q38" s="169"/>
      <c r="R38" s="25">
        <v>10</v>
      </c>
      <c r="S38" s="26">
        <v>15</v>
      </c>
      <c r="T38" s="169">
        <v>2</v>
      </c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</row>
    <row r="39" spans="1:46" s="133" customFormat="1">
      <c r="A39" s="136">
        <v>23</v>
      </c>
      <c r="B39" s="164" t="s">
        <v>35</v>
      </c>
      <c r="C39" s="161">
        <v>10</v>
      </c>
      <c r="D39" s="161">
        <v>15</v>
      </c>
      <c r="E39" s="76">
        <v>25</v>
      </c>
      <c r="F39" s="277">
        <v>25</v>
      </c>
      <c r="G39" s="416">
        <v>50</v>
      </c>
      <c r="H39" s="170">
        <v>2</v>
      </c>
      <c r="I39" s="25"/>
      <c r="J39" s="26"/>
      <c r="K39" s="202"/>
      <c r="L39" s="25">
        <v>10</v>
      </c>
      <c r="M39" s="26">
        <v>15</v>
      </c>
      <c r="N39" s="169">
        <v>2</v>
      </c>
      <c r="O39" s="25"/>
      <c r="P39" s="26"/>
      <c r="Q39" s="169"/>
      <c r="R39" s="25"/>
      <c r="S39" s="26"/>
      <c r="T39" s="20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</row>
    <row r="40" spans="1:46" s="133" customFormat="1">
      <c r="A40" s="136">
        <v>24</v>
      </c>
      <c r="B40" s="164" t="s">
        <v>116</v>
      </c>
      <c r="C40" s="161">
        <v>15</v>
      </c>
      <c r="D40" s="161">
        <v>25</v>
      </c>
      <c r="E40" s="76">
        <v>40</v>
      </c>
      <c r="F40" s="277">
        <v>35</v>
      </c>
      <c r="G40" s="416">
        <v>75</v>
      </c>
      <c r="H40" s="170">
        <v>3</v>
      </c>
      <c r="I40" s="25"/>
      <c r="J40" s="26"/>
      <c r="K40" s="202"/>
      <c r="L40" s="25">
        <v>15</v>
      </c>
      <c r="M40" s="26">
        <v>25</v>
      </c>
      <c r="N40" s="169">
        <v>3</v>
      </c>
      <c r="O40" s="25"/>
      <c r="P40" s="26"/>
      <c r="Q40" s="169"/>
      <c r="R40" s="119"/>
      <c r="S40" s="171"/>
      <c r="T40" s="20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</row>
    <row r="41" spans="1:46" s="133" customFormat="1">
      <c r="A41" s="136">
        <v>25</v>
      </c>
      <c r="B41" s="164" t="s">
        <v>75</v>
      </c>
      <c r="C41" s="161">
        <v>30</v>
      </c>
      <c r="D41" s="161">
        <v>20</v>
      </c>
      <c r="E41" s="199">
        <v>50</v>
      </c>
      <c r="F41" s="278">
        <v>50</v>
      </c>
      <c r="G41" s="416">
        <v>100</v>
      </c>
      <c r="H41" s="180">
        <v>4</v>
      </c>
      <c r="I41" s="25"/>
      <c r="J41" s="26"/>
      <c r="K41" s="202"/>
      <c r="L41" s="25"/>
      <c r="M41" s="26"/>
      <c r="N41" s="271"/>
      <c r="O41" s="25">
        <v>30</v>
      </c>
      <c r="P41" s="26">
        <v>20</v>
      </c>
      <c r="Q41" s="169">
        <v>4</v>
      </c>
      <c r="R41" s="25"/>
      <c r="S41" s="26"/>
      <c r="T41" s="20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</row>
    <row r="42" spans="1:46" s="133" customFormat="1">
      <c r="A42" s="136">
        <v>26</v>
      </c>
      <c r="B42" s="164" t="s">
        <v>36</v>
      </c>
      <c r="C42" s="161">
        <v>10</v>
      </c>
      <c r="D42" s="161">
        <v>15</v>
      </c>
      <c r="E42" s="76">
        <v>25</v>
      </c>
      <c r="F42" s="277">
        <v>25</v>
      </c>
      <c r="G42" s="416">
        <v>50</v>
      </c>
      <c r="H42" s="170">
        <v>2</v>
      </c>
      <c r="I42" s="25"/>
      <c r="J42" s="26"/>
      <c r="K42" s="202"/>
      <c r="L42" s="25">
        <v>10</v>
      </c>
      <c r="M42" s="26">
        <v>15</v>
      </c>
      <c r="N42" s="169">
        <v>2</v>
      </c>
      <c r="O42" s="25"/>
      <c r="P42" s="26"/>
      <c r="Q42" s="169"/>
      <c r="R42" s="166"/>
      <c r="S42" s="168"/>
      <c r="T42" s="20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</row>
    <row r="43" spans="1:46" s="133" customFormat="1">
      <c r="A43" s="136">
        <v>27</v>
      </c>
      <c r="B43" s="173" t="s">
        <v>37</v>
      </c>
      <c r="C43" s="161">
        <v>15</v>
      </c>
      <c r="D43" s="161"/>
      <c r="E43" s="199">
        <v>15</v>
      </c>
      <c r="F43" s="278">
        <v>10</v>
      </c>
      <c r="G43" s="416">
        <v>25</v>
      </c>
      <c r="H43" s="180">
        <v>1</v>
      </c>
      <c r="I43" s="25"/>
      <c r="J43" s="26"/>
      <c r="K43" s="202"/>
      <c r="L43" s="25"/>
      <c r="M43" s="26"/>
      <c r="N43" s="169"/>
      <c r="O43" s="200">
        <v>15</v>
      </c>
      <c r="P43" s="179"/>
      <c r="Q43" s="167">
        <v>1</v>
      </c>
      <c r="R43" s="200"/>
      <c r="S43" s="179"/>
      <c r="T43" s="20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</row>
    <row r="44" spans="1:46" s="133" customFormat="1" ht="13.35" customHeight="1">
      <c r="A44" s="134">
        <v>28</v>
      </c>
      <c r="B44" s="185" t="s">
        <v>76</v>
      </c>
      <c r="C44" s="161">
        <v>35</v>
      </c>
      <c r="D44" s="161">
        <v>15</v>
      </c>
      <c r="E44" s="76">
        <v>50</v>
      </c>
      <c r="F44" s="696">
        <v>50</v>
      </c>
      <c r="G44" s="416">
        <v>100</v>
      </c>
      <c r="H44" s="170">
        <v>4</v>
      </c>
      <c r="I44" s="25"/>
      <c r="J44" s="26"/>
      <c r="K44" s="202"/>
      <c r="L44" s="119"/>
      <c r="M44" s="171"/>
      <c r="N44" s="270"/>
      <c r="O44" s="200">
        <v>35</v>
      </c>
      <c r="P44" s="179">
        <v>15</v>
      </c>
      <c r="Q44" s="167">
        <v>4</v>
      </c>
      <c r="R44" s="200"/>
      <c r="S44" s="179"/>
      <c r="T44" s="20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</row>
    <row r="45" spans="1:46" s="133" customFormat="1">
      <c r="A45" s="134">
        <v>29</v>
      </c>
      <c r="B45" s="185" t="s">
        <v>38</v>
      </c>
      <c r="C45" s="161">
        <v>15</v>
      </c>
      <c r="D45" s="161">
        <v>35</v>
      </c>
      <c r="E45" s="76">
        <v>50</v>
      </c>
      <c r="F45" s="696">
        <v>50</v>
      </c>
      <c r="G45" s="416">
        <v>100</v>
      </c>
      <c r="H45" s="170">
        <v>4</v>
      </c>
      <c r="I45" s="25"/>
      <c r="J45" s="26"/>
      <c r="K45" s="202"/>
      <c r="L45" s="25"/>
      <c r="M45" s="26"/>
      <c r="N45" s="169"/>
      <c r="O45" s="200">
        <v>15</v>
      </c>
      <c r="P45" s="179">
        <v>35</v>
      </c>
      <c r="Q45" s="167">
        <v>4</v>
      </c>
      <c r="R45" s="200"/>
      <c r="S45" s="179"/>
      <c r="T45" s="20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</row>
    <row r="46" spans="1:46" s="133" customFormat="1">
      <c r="A46" s="136">
        <v>30</v>
      </c>
      <c r="B46" s="173" t="s">
        <v>73</v>
      </c>
      <c r="C46" s="161"/>
      <c r="D46" s="161">
        <v>15</v>
      </c>
      <c r="E46" s="199">
        <v>15</v>
      </c>
      <c r="F46" s="278">
        <v>10</v>
      </c>
      <c r="G46" s="416">
        <v>25</v>
      </c>
      <c r="H46" s="180">
        <v>1</v>
      </c>
      <c r="I46" s="25"/>
      <c r="J46" s="26"/>
      <c r="K46" s="202"/>
      <c r="L46" s="119"/>
      <c r="M46" s="26">
        <v>15</v>
      </c>
      <c r="N46" s="169">
        <v>1</v>
      </c>
      <c r="O46" s="175"/>
      <c r="P46" s="176"/>
      <c r="Q46" s="178"/>
      <c r="R46" s="200"/>
      <c r="S46" s="179"/>
      <c r="T46" s="20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</row>
    <row r="47" spans="1:46" s="133" customFormat="1">
      <c r="A47" s="136">
        <v>31</v>
      </c>
      <c r="B47" s="173" t="s">
        <v>71</v>
      </c>
      <c r="C47" s="194">
        <v>15</v>
      </c>
      <c r="D47" s="194"/>
      <c r="E47" s="199">
        <v>15</v>
      </c>
      <c r="F47" s="278">
        <v>10</v>
      </c>
      <c r="G47" s="416">
        <v>25</v>
      </c>
      <c r="H47" s="180">
        <v>1</v>
      </c>
      <c r="I47" s="25"/>
      <c r="J47" s="26"/>
      <c r="K47" s="202"/>
      <c r="L47" s="25"/>
      <c r="M47" s="26"/>
      <c r="N47" s="271"/>
      <c r="O47" s="25">
        <v>15</v>
      </c>
      <c r="P47" s="26"/>
      <c r="Q47" s="169">
        <v>1</v>
      </c>
      <c r="R47" s="200"/>
      <c r="S47" s="179"/>
      <c r="T47" s="20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</row>
    <row r="48" spans="1:46" s="132" customFormat="1" ht="12" thickBot="1">
      <c r="A48" s="136"/>
      <c r="B48" s="147" t="s">
        <v>39</v>
      </c>
      <c r="C48" s="295">
        <f t="shared" ref="C48:H48" si="1">SUM(C34:C47)</f>
        <v>375</v>
      </c>
      <c r="D48" s="295">
        <f t="shared" si="1"/>
        <v>405</v>
      </c>
      <c r="E48" s="295">
        <f t="shared" si="1"/>
        <v>780</v>
      </c>
      <c r="F48" s="296">
        <f t="shared" si="1"/>
        <v>670</v>
      </c>
      <c r="G48" s="336">
        <f t="shared" si="1"/>
        <v>1450</v>
      </c>
      <c r="H48" s="298">
        <f t="shared" si="1"/>
        <v>58</v>
      </c>
      <c r="I48" s="299"/>
      <c r="J48" s="300"/>
      <c r="K48" s="301"/>
      <c r="L48" s="299">
        <f>SUM(L34:L47)</f>
        <v>135</v>
      </c>
      <c r="M48" s="299">
        <f t="shared" ref="M48:T48" si="2">SUM(M34:M47)</f>
        <v>170</v>
      </c>
      <c r="N48" s="301">
        <f t="shared" si="2"/>
        <v>21</v>
      </c>
      <c r="O48" s="299">
        <f t="shared" si="2"/>
        <v>195</v>
      </c>
      <c r="P48" s="299">
        <f t="shared" si="2"/>
        <v>155</v>
      </c>
      <c r="Q48" s="301">
        <f t="shared" si="2"/>
        <v>24</v>
      </c>
      <c r="R48" s="299">
        <f t="shared" si="2"/>
        <v>45</v>
      </c>
      <c r="S48" s="299">
        <f t="shared" si="2"/>
        <v>80</v>
      </c>
      <c r="T48" s="301">
        <f t="shared" si="2"/>
        <v>13</v>
      </c>
      <c r="U48" s="135"/>
    </row>
    <row r="49" spans="1:46" s="61" customFormat="1">
      <c r="A49" s="550"/>
      <c r="B49" s="581" t="s">
        <v>150</v>
      </c>
      <c r="C49" s="473">
        <f t="shared" ref="C49:T49" si="3">C26+C48</f>
        <v>635</v>
      </c>
      <c r="D49" s="473">
        <f t="shared" si="3"/>
        <v>665</v>
      </c>
      <c r="E49" s="473">
        <f t="shared" si="3"/>
        <v>1300</v>
      </c>
      <c r="F49" s="551">
        <f t="shared" si="3"/>
        <v>1525</v>
      </c>
      <c r="G49" s="552">
        <f t="shared" si="3"/>
        <v>2825</v>
      </c>
      <c r="H49" s="553">
        <f t="shared" si="3"/>
        <v>113</v>
      </c>
      <c r="I49" s="473">
        <f t="shared" si="3"/>
        <v>195</v>
      </c>
      <c r="J49" s="473">
        <f t="shared" si="3"/>
        <v>190</v>
      </c>
      <c r="K49" s="473">
        <f t="shared" si="3"/>
        <v>30</v>
      </c>
      <c r="L49" s="474">
        <f t="shared" si="3"/>
        <v>190</v>
      </c>
      <c r="M49" s="473">
        <f t="shared" si="3"/>
        <v>225</v>
      </c>
      <c r="N49" s="473">
        <f t="shared" si="3"/>
        <v>30</v>
      </c>
      <c r="O49" s="473">
        <f t="shared" si="3"/>
        <v>205</v>
      </c>
      <c r="P49" s="473">
        <f t="shared" si="3"/>
        <v>170</v>
      </c>
      <c r="Q49" s="554">
        <f t="shared" si="3"/>
        <v>30</v>
      </c>
      <c r="R49" s="473">
        <f t="shared" si="3"/>
        <v>45</v>
      </c>
      <c r="S49" s="473">
        <f t="shared" si="3"/>
        <v>80</v>
      </c>
      <c r="T49" s="473">
        <f t="shared" si="3"/>
        <v>23</v>
      </c>
    </row>
    <row r="50" spans="1:46" s="60" customFormat="1">
      <c r="A50" s="477">
        <v>32</v>
      </c>
      <c r="B50" s="452" t="s">
        <v>110</v>
      </c>
      <c r="C50" s="453"/>
      <c r="D50" s="454"/>
      <c r="E50" s="648">
        <v>200</v>
      </c>
      <c r="F50" s="459"/>
      <c r="G50" s="459">
        <v>200</v>
      </c>
      <c r="H50" s="459">
        <v>7</v>
      </c>
      <c r="I50" s="456"/>
      <c r="J50" s="456"/>
      <c r="K50" s="457"/>
      <c r="L50" s="456"/>
      <c r="M50" s="456"/>
      <c r="N50" s="458"/>
      <c r="O50" s="456"/>
      <c r="P50" s="456"/>
      <c r="Q50" s="458"/>
      <c r="R50" s="456"/>
      <c r="S50" s="456"/>
      <c r="T50" s="459">
        <v>7</v>
      </c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1:46" s="60" customFormat="1">
      <c r="A51" s="468"/>
      <c r="B51" s="582" t="s">
        <v>151</v>
      </c>
      <c r="C51" s="467"/>
      <c r="D51" s="467"/>
      <c r="E51" s="583">
        <f>E49+E50</f>
        <v>1500</v>
      </c>
      <c r="F51" s="467"/>
      <c r="G51" s="467"/>
      <c r="H51" s="467">
        <f>SUM(H49:H50)</f>
        <v>120</v>
      </c>
      <c r="I51" s="467"/>
      <c r="J51" s="467"/>
      <c r="K51" s="467"/>
      <c r="L51" s="475"/>
      <c r="M51" s="467"/>
      <c r="N51" s="467"/>
      <c r="O51" s="467"/>
      <c r="P51" s="467"/>
      <c r="Q51" s="519"/>
      <c r="R51" s="467"/>
      <c r="S51" s="467"/>
      <c r="T51" s="467">
        <f>SUM(T49:T50)</f>
        <v>30</v>
      </c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1:46" s="64" customFormat="1">
      <c r="A52" s="52"/>
      <c r="B52" s="53"/>
      <c r="C52" s="221">
        <f>C49*100/E49</f>
        <v>48.846153846153847</v>
      </c>
      <c r="D52" s="222">
        <f>100-C52</f>
        <v>51.153846153846153</v>
      </c>
      <c r="E52" s="54"/>
      <c r="F52" s="49"/>
      <c r="G52" s="49"/>
      <c r="H52" s="49"/>
      <c r="I52" s="50"/>
      <c r="J52" s="50"/>
      <c r="K52" s="51"/>
      <c r="L52" s="50"/>
      <c r="M52" s="50"/>
      <c r="N52" s="217"/>
      <c r="O52" s="50"/>
      <c r="P52" s="50"/>
      <c r="Q52" s="217"/>
      <c r="R52" s="50"/>
      <c r="S52" s="50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</row>
    <row r="53" spans="1:46" s="64" customFormat="1">
      <c r="AN53" s="62"/>
      <c r="AO53" s="63"/>
      <c r="AP53" s="63"/>
      <c r="AQ53" s="63"/>
      <c r="AR53" s="63"/>
      <c r="AS53" s="63"/>
      <c r="AT53" s="63"/>
    </row>
    <row r="54" spans="1:46" ht="12" thickBot="1">
      <c r="T54" s="217">
        <v>30</v>
      </c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150"/>
    </row>
    <row r="55" spans="1:46" ht="12" thickBot="1">
      <c r="A55" s="760" t="s">
        <v>40</v>
      </c>
      <c r="B55" s="760"/>
      <c r="C55" s="776" t="s">
        <v>5</v>
      </c>
      <c r="D55" s="776" t="s">
        <v>6</v>
      </c>
      <c r="E55" s="776" t="s">
        <v>7</v>
      </c>
      <c r="F55" s="776" t="s">
        <v>8</v>
      </c>
      <c r="G55" s="752" t="s">
        <v>3</v>
      </c>
      <c r="H55" s="778" t="s">
        <v>4</v>
      </c>
      <c r="I55" s="747" t="s">
        <v>30</v>
      </c>
      <c r="J55" s="748"/>
      <c r="K55" s="749"/>
      <c r="L55" s="747" t="s">
        <v>31</v>
      </c>
      <c r="M55" s="748"/>
      <c r="N55" s="749"/>
      <c r="O55" s="747" t="s">
        <v>32</v>
      </c>
      <c r="P55" s="748"/>
      <c r="Q55" s="749"/>
      <c r="R55" s="747" t="s">
        <v>33</v>
      </c>
      <c r="S55" s="748"/>
      <c r="T55" s="749"/>
    </row>
    <row r="56" spans="1:46" ht="23.25" thickBot="1">
      <c r="A56" s="775"/>
      <c r="B56" s="775"/>
      <c r="C56" s="777"/>
      <c r="D56" s="777"/>
      <c r="E56" s="777"/>
      <c r="F56" s="777"/>
      <c r="G56" s="753"/>
      <c r="H56" s="779"/>
      <c r="I56" s="22" t="s">
        <v>13</v>
      </c>
      <c r="J56" s="21" t="s">
        <v>14</v>
      </c>
      <c r="K56" s="23" t="s">
        <v>4</v>
      </c>
      <c r="L56" s="22" t="s">
        <v>13</v>
      </c>
      <c r="M56" s="21" t="s">
        <v>14</v>
      </c>
      <c r="N56" s="42" t="s">
        <v>4</v>
      </c>
      <c r="O56" s="22" t="s">
        <v>5</v>
      </c>
      <c r="P56" s="21" t="s">
        <v>14</v>
      </c>
      <c r="Q56" s="160" t="s">
        <v>4</v>
      </c>
      <c r="R56" s="115" t="s">
        <v>13</v>
      </c>
      <c r="S56" s="24" t="s">
        <v>14</v>
      </c>
      <c r="T56" s="254" t="s">
        <v>4</v>
      </c>
    </row>
    <row r="57" spans="1:46" s="133" customFormat="1" ht="15" customHeight="1" thickBot="1">
      <c r="A57" s="138">
        <v>18</v>
      </c>
      <c r="B57" s="182" t="s">
        <v>95</v>
      </c>
      <c r="C57" s="258">
        <v>30</v>
      </c>
      <c r="D57" s="259">
        <v>60</v>
      </c>
      <c r="E57" s="259">
        <v>90</v>
      </c>
      <c r="F57" s="259">
        <v>85</v>
      </c>
      <c r="G57" s="408">
        <v>175</v>
      </c>
      <c r="H57" s="260">
        <v>7</v>
      </c>
      <c r="I57" s="329"/>
      <c r="J57" s="262"/>
      <c r="K57" s="188"/>
      <c r="L57" s="330">
        <v>10</v>
      </c>
      <c r="M57" s="264">
        <v>20</v>
      </c>
      <c r="N57" s="188">
        <v>2</v>
      </c>
      <c r="O57" s="330">
        <v>10</v>
      </c>
      <c r="P57" s="264">
        <v>20</v>
      </c>
      <c r="Q57" s="189">
        <v>2</v>
      </c>
      <c r="R57" s="330">
        <v>10</v>
      </c>
      <c r="S57" s="264">
        <v>20</v>
      </c>
      <c r="T57" s="188">
        <v>3</v>
      </c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</row>
    <row r="58" spans="1:46" s="133" customFormat="1" ht="15" customHeight="1" thickBot="1">
      <c r="A58" s="141">
        <v>19</v>
      </c>
      <c r="B58" s="164" t="s">
        <v>93</v>
      </c>
      <c r="C58" s="161">
        <v>20</v>
      </c>
      <c r="D58" s="161">
        <v>20</v>
      </c>
      <c r="E58" s="76">
        <v>40</v>
      </c>
      <c r="F58" s="161">
        <v>35</v>
      </c>
      <c r="G58" s="161">
        <v>75</v>
      </c>
      <c r="H58" s="170">
        <v>3</v>
      </c>
      <c r="I58" s="187"/>
      <c r="J58" s="179"/>
      <c r="K58" s="201"/>
      <c r="L58" s="187">
        <v>20</v>
      </c>
      <c r="M58" s="179">
        <v>20</v>
      </c>
      <c r="N58" s="178">
        <v>3</v>
      </c>
      <c r="O58" s="208"/>
      <c r="P58" s="197"/>
      <c r="Q58" s="268"/>
      <c r="R58" s="27"/>
      <c r="S58" s="26"/>
      <c r="T58" s="169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</row>
    <row r="59" spans="1:46" s="133" customFormat="1" ht="24" customHeight="1" thickBot="1">
      <c r="A59" s="141">
        <v>20</v>
      </c>
      <c r="B59" s="343" t="s">
        <v>42</v>
      </c>
      <c r="C59" s="161">
        <v>10</v>
      </c>
      <c r="D59" s="161">
        <v>15</v>
      </c>
      <c r="E59" s="76">
        <v>25</v>
      </c>
      <c r="F59" s="161">
        <v>25</v>
      </c>
      <c r="G59" s="161">
        <v>50</v>
      </c>
      <c r="H59" s="170">
        <v>2</v>
      </c>
      <c r="I59" s="27"/>
      <c r="J59" s="26"/>
      <c r="K59" s="202"/>
      <c r="L59" s="27"/>
      <c r="M59" s="26"/>
      <c r="N59" s="169"/>
      <c r="O59" s="27"/>
      <c r="P59" s="26"/>
      <c r="Q59" s="184"/>
      <c r="R59" s="27">
        <v>10</v>
      </c>
      <c r="S59" s="26">
        <v>15</v>
      </c>
      <c r="T59" s="169">
        <v>2</v>
      </c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</row>
    <row r="60" spans="1:46" s="133" customFormat="1" ht="23.1" customHeight="1" thickBot="1">
      <c r="A60" s="141">
        <v>21</v>
      </c>
      <c r="B60" s="406" t="s">
        <v>96</v>
      </c>
      <c r="C60" s="161">
        <v>20</v>
      </c>
      <c r="D60" s="161">
        <v>30</v>
      </c>
      <c r="E60" s="76">
        <v>50</v>
      </c>
      <c r="F60" s="161">
        <v>50</v>
      </c>
      <c r="G60" s="161">
        <v>100</v>
      </c>
      <c r="H60" s="170">
        <v>4</v>
      </c>
      <c r="I60" s="27"/>
      <c r="J60" s="26"/>
      <c r="K60" s="202"/>
      <c r="L60" s="161">
        <v>20</v>
      </c>
      <c r="M60" s="26">
        <v>30</v>
      </c>
      <c r="N60" s="169">
        <v>4</v>
      </c>
      <c r="O60" s="27"/>
      <c r="P60" s="26"/>
      <c r="Q60" s="184"/>
      <c r="R60" s="27"/>
      <c r="S60" s="26"/>
      <c r="T60" s="169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</row>
    <row r="61" spans="1:46" s="133" customFormat="1" ht="15" customHeight="1" thickBot="1">
      <c r="A61" s="141">
        <v>22</v>
      </c>
      <c r="B61" s="164" t="s">
        <v>43</v>
      </c>
      <c r="C61" s="161">
        <v>15</v>
      </c>
      <c r="D61" s="161">
        <v>10</v>
      </c>
      <c r="E61" s="76">
        <v>25</v>
      </c>
      <c r="F61" s="161">
        <v>25</v>
      </c>
      <c r="G61" s="161">
        <v>50</v>
      </c>
      <c r="H61" s="170">
        <v>2</v>
      </c>
      <c r="I61" s="27"/>
      <c r="J61" s="26"/>
      <c r="K61" s="202"/>
      <c r="L61" s="27"/>
      <c r="M61" s="26"/>
      <c r="N61" s="169"/>
      <c r="O61" s="27"/>
      <c r="P61" s="26"/>
      <c r="Q61" s="184"/>
      <c r="R61" s="27">
        <v>15</v>
      </c>
      <c r="S61" s="26">
        <v>10</v>
      </c>
      <c r="T61" s="169">
        <v>2</v>
      </c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</row>
    <row r="62" spans="1:46" s="133" customFormat="1" ht="15" customHeight="1" thickBot="1">
      <c r="A62" s="141">
        <v>23</v>
      </c>
      <c r="B62" s="164" t="s">
        <v>79</v>
      </c>
      <c r="C62" s="161">
        <v>20</v>
      </c>
      <c r="D62" s="161">
        <v>20</v>
      </c>
      <c r="E62" s="76">
        <v>40</v>
      </c>
      <c r="F62" s="161">
        <v>35</v>
      </c>
      <c r="G62" s="161">
        <v>75</v>
      </c>
      <c r="H62" s="170">
        <v>3</v>
      </c>
      <c r="I62" s="27"/>
      <c r="J62" s="26"/>
      <c r="K62" s="202"/>
      <c r="L62" s="27"/>
      <c r="M62" s="26"/>
      <c r="N62" s="169"/>
      <c r="O62" s="27"/>
      <c r="P62" s="26"/>
      <c r="Q62" s="184"/>
      <c r="R62" s="27">
        <v>20</v>
      </c>
      <c r="S62" s="26">
        <v>20</v>
      </c>
      <c r="T62" s="184">
        <v>3</v>
      </c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</row>
    <row r="63" spans="1:46" s="133" customFormat="1" ht="21" customHeight="1" thickBot="1">
      <c r="A63" s="141">
        <v>24</v>
      </c>
      <c r="B63" s="344" t="s">
        <v>44</v>
      </c>
      <c r="C63" s="161">
        <v>20</v>
      </c>
      <c r="D63" s="161">
        <v>20</v>
      </c>
      <c r="E63" s="199">
        <v>40</v>
      </c>
      <c r="F63" s="161">
        <v>35</v>
      </c>
      <c r="G63" s="161">
        <v>75</v>
      </c>
      <c r="H63" s="180">
        <v>3</v>
      </c>
      <c r="I63" s="27"/>
      <c r="J63" s="26"/>
      <c r="K63" s="202"/>
      <c r="L63" s="27"/>
      <c r="M63" s="26"/>
      <c r="N63" s="169"/>
      <c r="O63" s="27">
        <v>20</v>
      </c>
      <c r="P63" s="26">
        <v>20</v>
      </c>
      <c r="Q63" s="184">
        <v>3</v>
      </c>
      <c r="R63" s="27"/>
      <c r="S63" s="26"/>
      <c r="T63" s="169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</row>
    <row r="64" spans="1:46" s="133" customFormat="1" ht="24" customHeight="1" thickBot="1">
      <c r="A64" s="141">
        <v>25</v>
      </c>
      <c r="B64" s="345" t="s">
        <v>97</v>
      </c>
      <c r="C64" s="161">
        <v>20</v>
      </c>
      <c r="D64" s="161">
        <v>30</v>
      </c>
      <c r="E64" s="199">
        <v>50</v>
      </c>
      <c r="F64" s="161">
        <v>50</v>
      </c>
      <c r="G64" s="161">
        <v>100</v>
      </c>
      <c r="H64" s="180">
        <v>4</v>
      </c>
      <c r="I64" s="27"/>
      <c r="J64" s="26"/>
      <c r="K64" s="202"/>
      <c r="L64" s="27"/>
      <c r="M64" s="26"/>
      <c r="N64" s="169"/>
      <c r="O64" s="27">
        <v>20</v>
      </c>
      <c r="P64" s="26">
        <v>30</v>
      </c>
      <c r="Q64" s="184">
        <v>4</v>
      </c>
      <c r="R64" s="27"/>
      <c r="S64" s="26"/>
      <c r="T64" s="169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</row>
    <row r="65" spans="1:46" s="133" customFormat="1" ht="15" customHeight="1" thickBot="1">
      <c r="A65" s="141">
        <v>26</v>
      </c>
      <c r="B65" s="164" t="s">
        <v>47</v>
      </c>
      <c r="C65" s="161">
        <v>5</v>
      </c>
      <c r="D65" s="161">
        <v>20</v>
      </c>
      <c r="E65" s="76">
        <v>25</v>
      </c>
      <c r="F65" s="161">
        <v>25</v>
      </c>
      <c r="G65" s="161">
        <v>50</v>
      </c>
      <c r="H65" s="170">
        <v>2</v>
      </c>
      <c r="I65" s="27"/>
      <c r="J65" s="26"/>
      <c r="K65" s="202"/>
      <c r="L65" s="27">
        <v>5</v>
      </c>
      <c r="M65" s="26">
        <v>20</v>
      </c>
      <c r="N65" s="169">
        <v>2</v>
      </c>
      <c r="O65" s="27"/>
      <c r="P65" s="26"/>
      <c r="Q65" s="184"/>
      <c r="R65" s="27"/>
      <c r="S65" s="26"/>
      <c r="T65" s="169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</row>
    <row r="66" spans="1:46" s="133" customFormat="1" ht="15" customHeight="1" thickBot="1">
      <c r="A66" s="141">
        <v>27</v>
      </c>
      <c r="B66" s="164" t="s">
        <v>48</v>
      </c>
      <c r="C66" s="161">
        <v>20</v>
      </c>
      <c r="D66" s="161">
        <v>20</v>
      </c>
      <c r="E66" s="199">
        <v>40</v>
      </c>
      <c r="F66" s="161">
        <v>35</v>
      </c>
      <c r="G66" s="161">
        <v>75</v>
      </c>
      <c r="H66" s="180">
        <v>3</v>
      </c>
      <c r="I66" s="27"/>
      <c r="J66" s="26"/>
      <c r="K66" s="202"/>
      <c r="L66" s="27"/>
      <c r="M66" s="26"/>
      <c r="N66" s="169"/>
      <c r="O66" s="27">
        <v>20</v>
      </c>
      <c r="P66" s="26">
        <v>20</v>
      </c>
      <c r="Q66" s="184">
        <v>3</v>
      </c>
      <c r="R66" s="27"/>
      <c r="S66" s="26"/>
      <c r="T66" s="169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</row>
    <row r="67" spans="1:46" s="133" customFormat="1" ht="17.45" customHeight="1" thickBot="1">
      <c r="A67" s="141">
        <v>28</v>
      </c>
      <c r="B67" s="164" t="s">
        <v>36</v>
      </c>
      <c r="C67" s="161">
        <v>10</v>
      </c>
      <c r="D67" s="161">
        <v>15</v>
      </c>
      <c r="E67" s="199">
        <v>25</v>
      </c>
      <c r="F67" s="161">
        <v>25</v>
      </c>
      <c r="G67" s="161">
        <v>50</v>
      </c>
      <c r="H67" s="180">
        <v>2</v>
      </c>
      <c r="I67" s="27"/>
      <c r="J67" s="26"/>
      <c r="K67" s="202"/>
      <c r="L67" s="27"/>
      <c r="M67" s="26"/>
      <c r="N67" s="169"/>
      <c r="O67" s="27">
        <v>10</v>
      </c>
      <c r="P67" s="26">
        <v>15</v>
      </c>
      <c r="Q67" s="184">
        <v>2</v>
      </c>
      <c r="R67" s="27"/>
      <c r="S67" s="26"/>
      <c r="T67" s="169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</row>
    <row r="68" spans="1:46" s="133" customFormat="1" ht="12" thickBot="1">
      <c r="A68" s="141">
        <v>29</v>
      </c>
      <c r="B68" s="164" t="s">
        <v>46</v>
      </c>
      <c r="C68" s="161">
        <v>25</v>
      </c>
      <c r="D68" s="161"/>
      <c r="E68" s="199">
        <v>25</v>
      </c>
      <c r="F68" s="161">
        <v>25</v>
      </c>
      <c r="G68" s="194">
        <v>50</v>
      </c>
      <c r="H68" s="180">
        <v>2</v>
      </c>
      <c r="I68" s="27"/>
      <c r="J68" s="26"/>
      <c r="K68" s="202"/>
      <c r="L68" s="27"/>
      <c r="M68" s="26"/>
      <c r="N68" s="169"/>
      <c r="O68" s="27"/>
      <c r="P68" s="26"/>
      <c r="Q68" s="184"/>
      <c r="R68" s="27">
        <v>25</v>
      </c>
      <c r="S68" s="26"/>
      <c r="T68" s="169">
        <v>2</v>
      </c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</row>
    <row r="69" spans="1:46" s="133" customFormat="1" ht="12.6" customHeight="1" thickBot="1">
      <c r="A69" s="141">
        <v>30</v>
      </c>
      <c r="B69" s="173" t="s">
        <v>70</v>
      </c>
      <c r="C69" s="194">
        <v>25</v>
      </c>
      <c r="D69" s="194"/>
      <c r="E69" s="199">
        <v>25</v>
      </c>
      <c r="F69" s="194">
        <v>25</v>
      </c>
      <c r="G69" s="161">
        <v>50</v>
      </c>
      <c r="H69" s="180">
        <v>2</v>
      </c>
      <c r="I69" s="187"/>
      <c r="J69" s="179"/>
      <c r="K69" s="201"/>
      <c r="L69" s="187"/>
      <c r="M69" s="179"/>
      <c r="N69" s="178"/>
      <c r="O69" s="187"/>
      <c r="P69" s="179"/>
      <c r="Q69" s="193"/>
      <c r="R69" s="27">
        <v>25</v>
      </c>
      <c r="S69" s="26"/>
      <c r="T69" s="169">
        <v>2</v>
      </c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</row>
    <row r="70" spans="1:46" s="133" customFormat="1" ht="12" customHeight="1" thickBot="1">
      <c r="A70" s="141">
        <v>31</v>
      </c>
      <c r="B70" s="164" t="s">
        <v>45</v>
      </c>
      <c r="C70" s="161">
        <v>15</v>
      </c>
      <c r="D70" s="161">
        <v>25</v>
      </c>
      <c r="E70" s="76">
        <v>40</v>
      </c>
      <c r="F70" s="161">
        <v>35</v>
      </c>
      <c r="G70" s="161">
        <v>75</v>
      </c>
      <c r="H70" s="170">
        <v>3</v>
      </c>
      <c r="I70" s="27"/>
      <c r="J70" s="26"/>
      <c r="K70" s="202"/>
      <c r="L70" s="27"/>
      <c r="M70" s="26"/>
      <c r="N70" s="169"/>
      <c r="O70" s="27"/>
      <c r="P70" s="26"/>
      <c r="Q70" s="184"/>
      <c r="R70" s="27">
        <v>15</v>
      </c>
      <c r="S70" s="26">
        <v>25</v>
      </c>
      <c r="T70" s="169">
        <v>3</v>
      </c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</row>
    <row r="71" spans="1:46" s="133" customFormat="1" ht="12.6" customHeight="1" thickBot="1">
      <c r="A71" s="141">
        <v>32</v>
      </c>
      <c r="B71" s="163" t="s">
        <v>73</v>
      </c>
      <c r="C71" s="161"/>
      <c r="D71" s="76">
        <v>60</v>
      </c>
      <c r="E71" s="76">
        <v>60</v>
      </c>
      <c r="F71" s="161">
        <v>40</v>
      </c>
      <c r="G71" s="161">
        <v>100</v>
      </c>
      <c r="H71" s="170">
        <v>4</v>
      </c>
      <c r="I71" s="27"/>
      <c r="J71" s="26"/>
      <c r="K71" s="202"/>
      <c r="L71" s="27"/>
      <c r="M71" s="26">
        <v>30</v>
      </c>
      <c r="N71" s="169">
        <v>2</v>
      </c>
      <c r="O71" s="27"/>
      <c r="P71" s="26">
        <v>30</v>
      </c>
      <c r="Q71" s="184">
        <v>2</v>
      </c>
      <c r="R71" s="27"/>
      <c r="S71" s="26"/>
      <c r="T71" s="169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</row>
    <row r="72" spans="1:46" s="133" customFormat="1" ht="12.6" customHeight="1" thickBot="1">
      <c r="A72" s="141">
        <v>33</v>
      </c>
      <c r="B72" s="163" t="s">
        <v>74</v>
      </c>
      <c r="C72" s="161"/>
      <c r="D72" s="76">
        <v>60</v>
      </c>
      <c r="E72" s="76">
        <v>60</v>
      </c>
      <c r="F72" s="161">
        <v>40</v>
      </c>
      <c r="G72" s="161">
        <v>100</v>
      </c>
      <c r="H72" s="170">
        <v>4</v>
      </c>
      <c r="I72" s="27"/>
      <c r="J72" s="26"/>
      <c r="K72" s="202"/>
      <c r="L72" s="27"/>
      <c r="M72" s="26">
        <v>30</v>
      </c>
      <c r="N72" s="169">
        <v>2</v>
      </c>
      <c r="O72" s="27"/>
      <c r="P72" s="26">
        <v>15</v>
      </c>
      <c r="Q72" s="184">
        <v>1</v>
      </c>
      <c r="R72" s="27"/>
      <c r="S72" s="26">
        <v>15</v>
      </c>
      <c r="T72" s="169">
        <v>1</v>
      </c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</row>
    <row r="73" spans="1:46" s="133" customFormat="1" ht="12.6" customHeight="1" thickBot="1">
      <c r="A73" s="141">
        <v>34</v>
      </c>
      <c r="B73" s="163" t="s">
        <v>71</v>
      </c>
      <c r="C73" s="76">
        <v>60</v>
      </c>
      <c r="D73" s="161"/>
      <c r="E73" s="76">
        <v>60</v>
      </c>
      <c r="F73" s="161">
        <v>40</v>
      </c>
      <c r="G73" s="161">
        <v>100</v>
      </c>
      <c r="H73" s="170">
        <v>4</v>
      </c>
      <c r="I73" s="27"/>
      <c r="J73" s="26"/>
      <c r="K73" s="202"/>
      <c r="L73" s="27">
        <v>30</v>
      </c>
      <c r="M73" s="26"/>
      <c r="N73" s="169">
        <v>2</v>
      </c>
      <c r="O73" s="27">
        <v>30</v>
      </c>
      <c r="P73" s="26"/>
      <c r="Q73" s="169">
        <v>2</v>
      </c>
      <c r="R73" s="27"/>
      <c r="S73" s="26"/>
      <c r="T73" s="169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</row>
    <row r="74" spans="1:46" s="133" customFormat="1" ht="12.6" customHeight="1">
      <c r="A74" s="141">
        <v>35</v>
      </c>
      <c r="B74" s="163" t="s">
        <v>72</v>
      </c>
      <c r="C74" s="76">
        <v>60</v>
      </c>
      <c r="D74" s="161"/>
      <c r="E74" s="76">
        <v>60</v>
      </c>
      <c r="F74" s="161">
        <v>40</v>
      </c>
      <c r="G74" s="161">
        <v>100</v>
      </c>
      <c r="H74" s="170">
        <v>4</v>
      </c>
      <c r="I74" s="27"/>
      <c r="J74" s="26"/>
      <c r="K74" s="202"/>
      <c r="L74" s="27"/>
      <c r="M74" s="26"/>
      <c r="N74" s="169"/>
      <c r="O74" s="27">
        <v>30</v>
      </c>
      <c r="P74" s="26"/>
      <c r="Q74" s="184">
        <v>2</v>
      </c>
      <c r="R74" s="27">
        <v>30</v>
      </c>
      <c r="S74" s="26"/>
      <c r="T74" s="169">
        <v>2</v>
      </c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</row>
    <row r="75" spans="1:46" s="46" customFormat="1" ht="12" thickBot="1">
      <c r="A75" s="97"/>
      <c r="B75" s="98" t="s">
        <v>39</v>
      </c>
      <c r="C75" s="123">
        <f t="shared" ref="C75:H75" si="4">SUM(C57:C74)</f>
        <v>375</v>
      </c>
      <c r="D75" s="123">
        <f t="shared" si="4"/>
        <v>405</v>
      </c>
      <c r="E75" s="123">
        <f t="shared" si="4"/>
        <v>780</v>
      </c>
      <c r="F75" s="123">
        <f t="shared" si="4"/>
        <v>670</v>
      </c>
      <c r="G75" s="123">
        <f t="shared" si="4"/>
        <v>1450</v>
      </c>
      <c r="H75" s="123">
        <f t="shared" si="4"/>
        <v>58</v>
      </c>
      <c r="I75" s="303"/>
      <c r="J75" s="304"/>
      <c r="K75" s="305"/>
      <c r="L75" s="306">
        <f>SUM(L57:L74)</f>
        <v>85</v>
      </c>
      <c r="M75" s="306">
        <f t="shared" ref="M75:T75" si="5">SUM(M57:M74)</f>
        <v>150</v>
      </c>
      <c r="N75" s="326">
        <f>SUM(N57:N74, N77)</f>
        <v>21</v>
      </c>
      <c r="O75" s="306">
        <f t="shared" si="5"/>
        <v>140</v>
      </c>
      <c r="P75" s="306">
        <f t="shared" si="5"/>
        <v>150</v>
      </c>
      <c r="Q75" s="326">
        <f>SUM(Q57:Q74,Q77)</f>
        <v>24</v>
      </c>
      <c r="R75" s="306">
        <f t="shared" si="5"/>
        <v>150</v>
      </c>
      <c r="S75" s="306">
        <f t="shared" si="5"/>
        <v>105</v>
      </c>
      <c r="T75" s="326">
        <f t="shared" si="5"/>
        <v>20</v>
      </c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</row>
    <row r="76" spans="1:46" s="66" customFormat="1">
      <c r="A76" s="58"/>
      <c r="B76" s="581" t="s">
        <v>150</v>
      </c>
      <c r="C76" s="473">
        <f t="shared" ref="C76:T76" si="6">C26+C75</f>
        <v>635</v>
      </c>
      <c r="D76" s="473">
        <f t="shared" si="6"/>
        <v>665</v>
      </c>
      <c r="E76" s="473">
        <f t="shared" si="6"/>
        <v>1300</v>
      </c>
      <c r="F76" s="473">
        <f t="shared" si="6"/>
        <v>1525</v>
      </c>
      <c r="G76" s="473">
        <f t="shared" si="6"/>
        <v>2825</v>
      </c>
      <c r="H76" s="473">
        <f t="shared" si="6"/>
        <v>113</v>
      </c>
      <c r="I76" s="473">
        <f t="shared" si="6"/>
        <v>195</v>
      </c>
      <c r="J76" s="473">
        <f t="shared" si="6"/>
        <v>190</v>
      </c>
      <c r="K76" s="473">
        <f t="shared" si="6"/>
        <v>30</v>
      </c>
      <c r="L76" s="474">
        <f t="shared" si="6"/>
        <v>140</v>
      </c>
      <c r="M76" s="473">
        <f t="shared" si="6"/>
        <v>205</v>
      </c>
      <c r="N76" s="473">
        <f t="shared" si="6"/>
        <v>30</v>
      </c>
      <c r="O76" s="473">
        <f t="shared" si="6"/>
        <v>150</v>
      </c>
      <c r="P76" s="473">
        <f t="shared" si="6"/>
        <v>165</v>
      </c>
      <c r="Q76" s="473">
        <f t="shared" si="6"/>
        <v>30</v>
      </c>
      <c r="R76" s="473">
        <f t="shared" si="6"/>
        <v>150</v>
      </c>
      <c r="S76" s="473">
        <f t="shared" si="6"/>
        <v>105</v>
      </c>
      <c r="T76" s="473">
        <f t="shared" si="6"/>
        <v>30</v>
      </c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</row>
    <row r="77" spans="1:46" s="66" customFormat="1">
      <c r="A77" s="443">
        <v>36</v>
      </c>
      <c r="B77" s="472" t="s">
        <v>130</v>
      </c>
      <c r="C77" s="467"/>
      <c r="D77" s="467"/>
      <c r="E77" s="648">
        <v>200</v>
      </c>
      <c r="F77" s="459"/>
      <c r="G77" s="459">
        <v>200</v>
      </c>
      <c r="H77" s="467">
        <v>7</v>
      </c>
      <c r="I77" s="467"/>
      <c r="J77" s="467"/>
      <c r="K77" s="467"/>
      <c r="L77" s="475"/>
      <c r="M77" s="649" t="s">
        <v>106</v>
      </c>
      <c r="N77" s="649">
        <v>4</v>
      </c>
      <c r="O77" s="467"/>
      <c r="P77" s="649" t="s">
        <v>106</v>
      </c>
      <c r="Q77" s="649">
        <v>3</v>
      </c>
      <c r="R77" s="467"/>
      <c r="S77" s="467"/>
      <c r="T77" s="654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</row>
    <row r="78" spans="1:46" s="66" customFormat="1">
      <c r="A78" s="443"/>
      <c r="B78" s="582" t="s">
        <v>151</v>
      </c>
      <c r="C78" s="467"/>
      <c r="D78" s="467"/>
      <c r="E78" s="584">
        <f>E76+E77</f>
        <v>1500</v>
      </c>
      <c r="F78" s="467"/>
      <c r="G78" s="467"/>
      <c r="H78" s="467">
        <f>SUM(H76:H77)</f>
        <v>120</v>
      </c>
      <c r="I78" s="467"/>
      <c r="J78" s="467"/>
      <c r="K78" s="467"/>
      <c r="L78" s="475"/>
      <c r="M78" s="467"/>
      <c r="N78" s="467"/>
      <c r="O78" s="467"/>
      <c r="P78" s="467"/>
      <c r="Q78" s="467"/>
      <c r="R78" s="467"/>
      <c r="S78" s="467"/>
      <c r="T78" s="467">
        <f>SUM(T76:T77)</f>
        <v>30</v>
      </c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</row>
    <row r="79" spans="1:46" s="64" customFormat="1">
      <c r="A79" s="47"/>
      <c r="B79" s="48"/>
      <c r="C79" s="221">
        <f>C76*100/E76</f>
        <v>48.846153846153847</v>
      </c>
      <c r="D79" s="222">
        <f>100-C79</f>
        <v>51.153846153846153</v>
      </c>
      <c r="E79" s="54"/>
      <c r="G79" s="49"/>
      <c r="H79" s="49"/>
      <c r="I79" s="50"/>
      <c r="J79" s="50"/>
      <c r="K79" s="51"/>
      <c r="L79" s="50"/>
      <c r="M79" s="50"/>
      <c r="N79" s="217"/>
      <c r="O79" s="50"/>
      <c r="P79" s="50"/>
      <c r="Q79" s="217"/>
      <c r="R79" s="50"/>
      <c r="S79" s="50"/>
      <c r="T79" s="217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:46" s="64" customFormat="1" ht="16.5" customHeight="1" thickBot="1">
      <c r="A80" s="47"/>
      <c r="B80" s="48"/>
      <c r="C80" s="221"/>
      <c r="D80" s="222"/>
      <c r="E80" s="49"/>
      <c r="F80" s="49"/>
      <c r="G80" s="49"/>
      <c r="H80" s="49"/>
      <c r="I80" s="50"/>
      <c r="J80" s="50"/>
      <c r="K80" s="51"/>
      <c r="L80" s="50"/>
      <c r="M80" s="50"/>
      <c r="N80" s="217"/>
      <c r="O80" s="50"/>
      <c r="P80" s="50"/>
      <c r="Q80" s="217"/>
      <c r="R80" s="50"/>
      <c r="S80" s="50"/>
      <c r="T80" s="217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:46" s="66" customFormat="1" ht="12" thickBot="1">
      <c r="A81" s="760" t="s">
        <v>49</v>
      </c>
      <c r="B81" s="761"/>
      <c r="C81" s="743" t="s">
        <v>5</v>
      </c>
      <c r="D81" s="743" t="s">
        <v>6</v>
      </c>
      <c r="E81" s="743" t="s">
        <v>7</v>
      </c>
      <c r="F81" s="743" t="s">
        <v>8</v>
      </c>
      <c r="G81" s="741" t="s">
        <v>3</v>
      </c>
      <c r="H81" s="745" t="s">
        <v>4</v>
      </c>
      <c r="I81" s="739" t="s">
        <v>30</v>
      </c>
      <c r="J81" s="739"/>
      <c r="K81" s="739"/>
      <c r="L81" s="738" t="s">
        <v>31</v>
      </c>
      <c r="M81" s="739"/>
      <c r="N81" s="740"/>
      <c r="O81" s="738" t="s">
        <v>32</v>
      </c>
      <c r="P81" s="739"/>
      <c r="Q81" s="740"/>
      <c r="R81" s="738" t="s">
        <v>33</v>
      </c>
      <c r="S81" s="739"/>
      <c r="T81" s="740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</row>
    <row r="82" spans="1:46" s="66" customFormat="1" ht="23.25" thickBot="1">
      <c r="A82" s="762"/>
      <c r="B82" s="762"/>
      <c r="C82" s="744"/>
      <c r="D82" s="744"/>
      <c r="E82" s="744"/>
      <c r="F82" s="744"/>
      <c r="G82" s="742"/>
      <c r="H82" s="746"/>
      <c r="I82" s="28" t="s">
        <v>13</v>
      </c>
      <c r="J82" s="28" t="s">
        <v>14</v>
      </c>
      <c r="K82" s="29" t="s">
        <v>4</v>
      </c>
      <c r="L82" s="30" t="s">
        <v>13</v>
      </c>
      <c r="M82" s="28" t="s">
        <v>14</v>
      </c>
      <c r="N82" s="251" t="s">
        <v>4</v>
      </c>
      <c r="O82" s="34" t="s">
        <v>5</v>
      </c>
      <c r="P82" s="33" t="s">
        <v>14</v>
      </c>
      <c r="Q82" s="253" t="s">
        <v>4</v>
      </c>
      <c r="R82" s="30" t="s">
        <v>13</v>
      </c>
      <c r="S82" s="28" t="s">
        <v>14</v>
      </c>
      <c r="T82" s="251" t="s">
        <v>4</v>
      </c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</row>
    <row r="83" spans="1:46" s="144" customFormat="1" ht="12" thickBot="1">
      <c r="A83" s="498">
        <v>18</v>
      </c>
      <c r="B83" s="381" t="s">
        <v>98</v>
      </c>
      <c r="C83" s="258">
        <v>30</v>
      </c>
      <c r="D83" s="259">
        <v>60</v>
      </c>
      <c r="E83" s="259">
        <v>90</v>
      </c>
      <c r="F83" s="259">
        <v>85</v>
      </c>
      <c r="G83" s="259">
        <v>175</v>
      </c>
      <c r="H83" s="260">
        <v>7</v>
      </c>
      <c r="I83" s="329"/>
      <c r="J83" s="262"/>
      <c r="K83" s="188"/>
      <c r="L83" s="330">
        <v>10</v>
      </c>
      <c r="M83" s="264">
        <v>20</v>
      </c>
      <c r="N83" s="188">
        <v>2</v>
      </c>
      <c r="O83" s="330">
        <v>10</v>
      </c>
      <c r="P83" s="264">
        <v>20</v>
      </c>
      <c r="Q83" s="189">
        <v>2</v>
      </c>
      <c r="R83" s="330">
        <v>10</v>
      </c>
      <c r="S83" s="264">
        <v>20</v>
      </c>
      <c r="T83" s="188">
        <v>3</v>
      </c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</row>
    <row r="84" spans="1:46" s="144" customFormat="1" ht="23.25" thickBot="1">
      <c r="A84" s="498">
        <v>19</v>
      </c>
      <c r="B84" s="382" t="s">
        <v>131</v>
      </c>
      <c r="C84" s="265">
        <v>15</v>
      </c>
      <c r="D84" s="265">
        <v>10</v>
      </c>
      <c r="E84" s="81">
        <v>25</v>
      </c>
      <c r="F84" s="81">
        <v>25</v>
      </c>
      <c r="G84" s="81">
        <v>50</v>
      </c>
      <c r="H84" s="266">
        <v>2</v>
      </c>
      <c r="I84" s="209"/>
      <c r="J84" s="197"/>
      <c r="K84" s="383"/>
      <c r="L84" s="209">
        <v>15</v>
      </c>
      <c r="M84" s="197">
        <v>10</v>
      </c>
      <c r="N84" s="267">
        <v>2</v>
      </c>
      <c r="O84" s="25"/>
      <c r="P84" s="26"/>
      <c r="Q84" s="169"/>
      <c r="R84" s="209"/>
      <c r="S84" s="197"/>
      <c r="T84" s="267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</row>
    <row r="85" spans="1:46" s="144" customFormat="1" ht="23.25" thickBot="1">
      <c r="A85" s="498">
        <v>20</v>
      </c>
      <c r="B85" s="164" t="s">
        <v>118</v>
      </c>
      <c r="C85" s="161">
        <v>20</v>
      </c>
      <c r="D85" s="161">
        <v>20</v>
      </c>
      <c r="E85" s="76">
        <v>40</v>
      </c>
      <c r="F85" s="76">
        <v>35</v>
      </c>
      <c r="G85" s="76">
        <v>75</v>
      </c>
      <c r="H85" s="162">
        <v>3</v>
      </c>
      <c r="I85" s="25"/>
      <c r="J85" s="26"/>
      <c r="K85" s="202"/>
      <c r="L85" s="25"/>
      <c r="M85" s="26"/>
      <c r="N85" s="169"/>
      <c r="O85" s="25">
        <v>20</v>
      </c>
      <c r="P85" s="26">
        <v>20</v>
      </c>
      <c r="Q85" s="169">
        <v>3</v>
      </c>
      <c r="R85" s="25"/>
      <c r="S85" s="26"/>
      <c r="T85" s="169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</row>
    <row r="86" spans="1:46" s="144" customFormat="1" ht="12" thickBot="1">
      <c r="A86" s="498">
        <v>21</v>
      </c>
      <c r="B86" s="164" t="s">
        <v>99</v>
      </c>
      <c r="C86" s="161">
        <v>20</v>
      </c>
      <c r="D86" s="161">
        <v>30</v>
      </c>
      <c r="E86" s="76">
        <v>50</v>
      </c>
      <c r="F86" s="76">
        <v>50</v>
      </c>
      <c r="G86" s="76">
        <v>100</v>
      </c>
      <c r="H86" s="162">
        <v>4</v>
      </c>
      <c r="I86" s="25"/>
      <c r="J86" s="26"/>
      <c r="K86" s="202"/>
      <c r="L86" s="25">
        <v>20</v>
      </c>
      <c r="M86" s="26">
        <v>30</v>
      </c>
      <c r="N86" s="169">
        <v>4</v>
      </c>
      <c r="O86" s="166"/>
      <c r="P86" s="168"/>
      <c r="Q86" s="169"/>
      <c r="R86" s="25"/>
      <c r="S86" s="26"/>
      <c r="T86" s="169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</row>
    <row r="87" spans="1:46" s="144" customFormat="1" ht="23.25" thickBot="1">
      <c r="A87" s="498">
        <v>22</v>
      </c>
      <c r="B87" s="164" t="s">
        <v>119</v>
      </c>
      <c r="C87" s="161">
        <v>10</v>
      </c>
      <c r="D87" s="161">
        <v>15</v>
      </c>
      <c r="E87" s="76">
        <v>25</v>
      </c>
      <c r="F87" s="76">
        <v>25</v>
      </c>
      <c r="G87" s="76">
        <v>50</v>
      </c>
      <c r="H87" s="162">
        <v>2</v>
      </c>
      <c r="I87" s="25"/>
      <c r="J87" s="26"/>
      <c r="K87" s="202"/>
      <c r="L87" s="25">
        <v>10</v>
      </c>
      <c r="M87" s="26">
        <v>15</v>
      </c>
      <c r="N87" s="169">
        <v>2</v>
      </c>
      <c r="O87" s="166"/>
      <c r="P87" s="168"/>
      <c r="Q87" s="169"/>
      <c r="R87" s="25"/>
      <c r="S87" s="26"/>
      <c r="T87" s="169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</row>
    <row r="88" spans="1:46" s="144" customFormat="1" ht="12" thickBot="1">
      <c r="A88" s="498">
        <v>23</v>
      </c>
      <c r="B88" s="164" t="s">
        <v>133</v>
      </c>
      <c r="C88" s="161">
        <v>20</v>
      </c>
      <c r="D88" s="161">
        <v>10</v>
      </c>
      <c r="E88" s="76">
        <v>30</v>
      </c>
      <c r="F88" s="76">
        <v>20</v>
      </c>
      <c r="G88" s="76">
        <v>50</v>
      </c>
      <c r="H88" s="162">
        <v>2</v>
      </c>
      <c r="I88" s="25"/>
      <c r="J88" s="26"/>
      <c r="K88" s="202"/>
      <c r="L88" s="25">
        <v>20</v>
      </c>
      <c r="M88" s="26">
        <v>10</v>
      </c>
      <c r="N88" s="169">
        <v>2</v>
      </c>
      <c r="O88" s="25"/>
      <c r="P88" s="26"/>
      <c r="Q88" s="169"/>
      <c r="R88" s="166"/>
      <c r="S88" s="168"/>
      <c r="T88" s="169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</row>
    <row r="89" spans="1:46" s="144" customFormat="1" ht="34.5" thickBot="1">
      <c r="A89" s="498">
        <v>24</v>
      </c>
      <c r="B89" s="164" t="s">
        <v>125</v>
      </c>
      <c r="C89" s="161">
        <v>25</v>
      </c>
      <c r="D89" s="161">
        <v>25</v>
      </c>
      <c r="E89" s="199">
        <v>50</v>
      </c>
      <c r="F89" s="199">
        <v>50</v>
      </c>
      <c r="G89" s="199">
        <v>100</v>
      </c>
      <c r="H89" s="195">
        <v>4</v>
      </c>
      <c r="I89" s="25"/>
      <c r="J89" s="26"/>
      <c r="K89" s="202"/>
      <c r="L89" s="25">
        <v>25</v>
      </c>
      <c r="M89" s="26">
        <v>25</v>
      </c>
      <c r="N89" s="169">
        <v>4</v>
      </c>
      <c r="O89" s="25"/>
      <c r="P89" s="26"/>
      <c r="Q89" s="169"/>
      <c r="R89" s="166"/>
      <c r="S89" s="168"/>
      <c r="T89" s="169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</row>
    <row r="90" spans="1:46" s="144" customFormat="1" ht="15.75" customHeight="1" thickBot="1">
      <c r="A90" s="498">
        <v>25</v>
      </c>
      <c r="B90" s="164" t="s">
        <v>50</v>
      </c>
      <c r="C90" s="161">
        <v>15</v>
      </c>
      <c r="D90" s="161">
        <v>25</v>
      </c>
      <c r="E90" s="199">
        <v>40</v>
      </c>
      <c r="F90" s="199">
        <v>35</v>
      </c>
      <c r="G90" s="199">
        <v>75</v>
      </c>
      <c r="H90" s="195">
        <v>3</v>
      </c>
      <c r="I90" s="25"/>
      <c r="J90" s="26"/>
      <c r="K90" s="202"/>
      <c r="L90" s="25"/>
      <c r="M90" s="26"/>
      <c r="N90" s="169"/>
      <c r="O90" s="25"/>
      <c r="P90" s="26"/>
      <c r="Q90" s="169"/>
      <c r="R90" s="25">
        <v>15</v>
      </c>
      <c r="S90" s="26">
        <v>25</v>
      </c>
      <c r="T90" s="169">
        <v>3</v>
      </c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</row>
    <row r="91" spans="1:46" s="144" customFormat="1" ht="28.5" customHeight="1" thickBot="1">
      <c r="A91" s="498">
        <v>26</v>
      </c>
      <c r="B91" s="164" t="s">
        <v>121</v>
      </c>
      <c r="C91" s="161">
        <v>25</v>
      </c>
      <c r="D91" s="161"/>
      <c r="E91" s="199">
        <v>25</v>
      </c>
      <c r="F91" s="199">
        <v>25</v>
      </c>
      <c r="G91" s="199">
        <v>50</v>
      </c>
      <c r="H91" s="195">
        <v>2</v>
      </c>
      <c r="I91" s="25"/>
      <c r="J91" s="26"/>
      <c r="K91" s="202"/>
      <c r="L91" s="25"/>
      <c r="M91" s="26"/>
      <c r="N91" s="169"/>
      <c r="O91" s="25">
        <v>25</v>
      </c>
      <c r="P91" s="26"/>
      <c r="Q91" s="169">
        <v>2</v>
      </c>
      <c r="R91" s="166"/>
      <c r="S91" s="168"/>
      <c r="T91" s="169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</row>
    <row r="92" spans="1:46" s="144" customFormat="1" ht="23.25" thickBot="1">
      <c r="A92" s="498">
        <v>27</v>
      </c>
      <c r="B92" s="164" t="s">
        <v>123</v>
      </c>
      <c r="C92" s="161">
        <v>20</v>
      </c>
      <c r="D92" s="161">
        <v>20</v>
      </c>
      <c r="E92" s="199">
        <v>40</v>
      </c>
      <c r="F92" s="199">
        <v>35</v>
      </c>
      <c r="G92" s="199">
        <v>75</v>
      </c>
      <c r="H92" s="195">
        <v>3</v>
      </c>
      <c r="I92" s="25"/>
      <c r="J92" s="26"/>
      <c r="K92" s="202"/>
      <c r="L92" s="25"/>
      <c r="M92" s="26"/>
      <c r="N92" s="169"/>
      <c r="O92" s="25">
        <v>20</v>
      </c>
      <c r="P92" s="26">
        <v>20</v>
      </c>
      <c r="Q92" s="169">
        <v>3</v>
      </c>
      <c r="R92" s="166"/>
      <c r="S92" s="168"/>
      <c r="T92" s="169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</row>
    <row r="93" spans="1:46" s="144" customFormat="1" ht="23.25" thickBot="1">
      <c r="A93" s="498">
        <v>28</v>
      </c>
      <c r="B93" s="164" t="s">
        <v>124</v>
      </c>
      <c r="C93" s="161">
        <v>15</v>
      </c>
      <c r="D93" s="161">
        <v>25</v>
      </c>
      <c r="E93" s="199">
        <v>40</v>
      </c>
      <c r="F93" s="199">
        <v>35</v>
      </c>
      <c r="G93" s="199">
        <v>75</v>
      </c>
      <c r="H93" s="195">
        <v>3</v>
      </c>
      <c r="I93" s="25"/>
      <c r="J93" s="26"/>
      <c r="K93" s="202"/>
      <c r="L93" s="25"/>
      <c r="M93" s="26"/>
      <c r="N93" s="169"/>
      <c r="O93" s="25">
        <v>15</v>
      </c>
      <c r="P93" s="26">
        <v>25</v>
      </c>
      <c r="Q93" s="169">
        <v>3</v>
      </c>
      <c r="R93" s="166"/>
      <c r="S93" s="168"/>
      <c r="T93" s="169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</row>
    <row r="94" spans="1:46" s="144" customFormat="1" ht="23.45" customHeight="1" thickBot="1">
      <c r="A94" s="498">
        <v>29</v>
      </c>
      <c r="B94" s="164" t="s">
        <v>132</v>
      </c>
      <c r="C94" s="161">
        <v>25</v>
      </c>
      <c r="D94" s="161"/>
      <c r="E94" s="199">
        <v>25</v>
      </c>
      <c r="F94" s="199">
        <v>25</v>
      </c>
      <c r="G94" s="76">
        <v>50</v>
      </c>
      <c r="H94" s="195">
        <v>2</v>
      </c>
      <c r="I94" s="25"/>
      <c r="J94" s="26"/>
      <c r="K94" s="202"/>
      <c r="L94" s="25"/>
      <c r="M94" s="26"/>
      <c r="N94" s="169"/>
      <c r="O94" s="25">
        <v>25</v>
      </c>
      <c r="P94" s="25"/>
      <c r="Q94" s="169">
        <v>2</v>
      </c>
      <c r="R94" s="25"/>
      <c r="S94" s="168"/>
      <c r="T94" s="169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</row>
    <row r="95" spans="1:46" s="144" customFormat="1" ht="12" thickBot="1">
      <c r="A95" s="498">
        <v>30</v>
      </c>
      <c r="B95" s="164" t="s">
        <v>51</v>
      </c>
      <c r="C95" s="161">
        <v>15</v>
      </c>
      <c r="D95" s="161">
        <v>30</v>
      </c>
      <c r="E95" s="199">
        <v>45</v>
      </c>
      <c r="F95" s="199">
        <v>30</v>
      </c>
      <c r="G95" s="81">
        <v>75</v>
      </c>
      <c r="H95" s="195">
        <v>3</v>
      </c>
      <c r="I95" s="25"/>
      <c r="J95" s="26"/>
      <c r="K95" s="202"/>
      <c r="L95" s="25"/>
      <c r="M95" s="26"/>
      <c r="N95" s="169"/>
      <c r="O95" s="25"/>
      <c r="P95" s="26"/>
      <c r="Q95" s="169"/>
      <c r="R95" s="25">
        <v>15</v>
      </c>
      <c r="S95" s="26">
        <v>30</v>
      </c>
      <c r="T95" s="169">
        <v>3</v>
      </c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</row>
    <row r="96" spans="1:46" s="144" customFormat="1" ht="26.25" customHeight="1" thickBot="1">
      <c r="A96" s="498">
        <v>31</v>
      </c>
      <c r="B96" s="164" t="s">
        <v>127</v>
      </c>
      <c r="C96" s="161">
        <v>20</v>
      </c>
      <c r="D96" s="161">
        <v>20</v>
      </c>
      <c r="E96" s="199">
        <v>40</v>
      </c>
      <c r="F96" s="199">
        <v>35</v>
      </c>
      <c r="G96" s="76">
        <v>75</v>
      </c>
      <c r="H96" s="195">
        <v>3</v>
      </c>
      <c r="I96" s="25"/>
      <c r="J96" s="26"/>
      <c r="K96" s="202"/>
      <c r="L96" s="25"/>
      <c r="M96" s="26"/>
      <c r="N96" s="169"/>
      <c r="O96" s="119"/>
      <c r="P96" s="171"/>
      <c r="Q96" s="270"/>
      <c r="R96" s="25">
        <v>20</v>
      </c>
      <c r="S96" s="26">
        <v>20</v>
      </c>
      <c r="T96" s="169">
        <v>3</v>
      </c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</row>
    <row r="97" spans="1:46" s="144" customFormat="1" ht="28.9" customHeight="1" thickBot="1">
      <c r="A97" s="498">
        <v>32</v>
      </c>
      <c r="B97" s="164" t="s">
        <v>122</v>
      </c>
      <c r="C97" s="194">
        <v>10</v>
      </c>
      <c r="D97" s="194">
        <v>15</v>
      </c>
      <c r="E97" s="199">
        <v>25</v>
      </c>
      <c r="F97" s="199">
        <v>25</v>
      </c>
      <c r="G97" s="76">
        <v>50</v>
      </c>
      <c r="H97" s="195">
        <v>2</v>
      </c>
      <c r="I97" s="25"/>
      <c r="J97" s="26"/>
      <c r="K97" s="202"/>
      <c r="L97" s="25"/>
      <c r="M97" s="26"/>
      <c r="N97" s="169"/>
      <c r="O97" s="119">
        <v>10</v>
      </c>
      <c r="P97" s="171">
        <v>15</v>
      </c>
      <c r="Q97" s="335">
        <v>2</v>
      </c>
      <c r="R97" s="25"/>
      <c r="S97" s="26"/>
      <c r="T97" s="169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</row>
    <row r="98" spans="1:46" s="144" customFormat="1" ht="12" thickBot="1">
      <c r="A98" s="498">
        <v>33</v>
      </c>
      <c r="B98" s="185" t="s">
        <v>112</v>
      </c>
      <c r="C98" s="384">
        <v>10</v>
      </c>
      <c r="D98" s="194">
        <v>15</v>
      </c>
      <c r="E98" s="199">
        <v>25</v>
      </c>
      <c r="F98" s="199">
        <v>25</v>
      </c>
      <c r="G98" s="76">
        <v>50</v>
      </c>
      <c r="H98" s="195">
        <v>2</v>
      </c>
      <c r="I98" s="200"/>
      <c r="J98" s="179"/>
      <c r="K98" s="201"/>
      <c r="L98" s="200"/>
      <c r="M98" s="179"/>
      <c r="N98" s="178"/>
      <c r="O98" s="200">
        <v>10</v>
      </c>
      <c r="P98" s="179">
        <v>15</v>
      </c>
      <c r="Q98" s="178">
        <v>2</v>
      </c>
      <c r="R98" s="200"/>
      <c r="S98" s="179"/>
      <c r="T98" s="178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</row>
    <row r="99" spans="1:46" s="144" customFormat="1" ht="20.100000000000001" customHeight="1" thickBot="1">
      <c r="A99" s="498">
        <v>34</v>
      </c>
      <c r="B99" s="385" t="s">
        <v>80</v>
      </c>
      <c r="C99" s="194">
        <v>15</v>
      </c>
      <c r="D99" s="198"/>
      <c r="E99" s="199">
        <v>15</v>
      </c>
      <c r="F99" s="278">
        <v>10</v>
      </c>
      <c r="G99" s="76">
        <v>25</v>
      </c>
      <c r="H99" s="180">
        <v>1</v>
      </c>
      <c r="I99" s="200"/>
      <c r="J99" s="179"/>
      <c r="K99" s="201"/>
      <c r="L99" s="200"/>
      <c r="M99" s="179"/>
      <c r="N99" s="178"/>
      <c r="O99" s="200">
        <v>15</v>
      </c>
      <c r="P99" s="179"/>
      <c r="Q99" s="178">
        <v>1</v>
      </c>
      <c r="R99" s="200"/>
      <c r="S99" s="179"/>
      <c r="T99" s="178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</row>
    <row r="100" spans="1:46" s="132" customFormat="1" ht="12" thickBot="1">
      <c r="A100" s="498">
        <v>35</v>
      </c>
      <c r="B100" s="163" t="s">
        <v>73</v>
      </c>
      <c r="C100" s="194"/>
      <c r="D100" s="161">
        <v>30</v>
      </c>
      <c r="E100" s="76">
        <v>30</v>
      </c>
      <c r="F100" s="76">
        <v>20</v>
      </c>
      <c r="G100" s="199">
        <v>50</v>
      </c>
      <c r="H100" s="162">
        <v>2</v>
      </c>
      <c r="I100" s="25"/>
      <c r="J100" s="26"/>
      <c r="K100" s="202"/>
      <c r="L100" s="119"/>
      <c r="M100" s="171"/>
      <c r="N100" s="270"/>
      <c r="O100" s="25"/>
      <c r="P100" s="26">
        <v>30</v>
      </c>
      <c r="Q100" s="169">
        <v>2</v>
      </c>
      <c r="R100" s="25"/>
      <c r="S100" s="171"/>
      <c r="T100" s="270"/>
    </row>
    <row r="101" spans="1:46" s="132" customFormat="1" ht="12" thickBot="1">
      <c r="A101" s="498">
        <v>36</v>
      </c>
      <c r="B101" s="163" t="s">
        <v>74</v>
      </c>
      <c r="C101" s="161"/>
      <c r="D101" s="161">
        <v>30</v>
      </c>
      <c r="E101" s="76">
        <v>30</v>
      </c>
      <c r="F101" s="76">
        <v>20</v>
      </c>
      <c r="G101" s="199">
        <v>50</v>
      </c>
      <c r="H101" s="162">
        <v>2</v>
      </c>
      <c r="I101" s="25"/>
      <c r="J101" s="26"/>
      <c r="K101" s="202"/>
      <c r="L101" s="25"/>
      <c r="M101" s="26">
        <v>15</v>
      </c>
      <c r="N101" s="169">
        <v>1</v>
      </c>
      <c r="O101" s="25"/>
      <c r="P101" s="26"/>
      <c r="Q101" s="169"/>
      <c r="R101" s="25"/>
      <c r="S101" s="26">
        <v>15</v>
      </c>
      <c r="T101" s="169">
        <v>1</v>
      </c>
    </row>
    <row r="102" spans="1:46" s="132" customFormat="1" ht="12" thickBot="1">
      <c r="A102" s="498">
        <v>37</v>
      </c>
      <c r="B102" s="163" t="s">
        <v>71</v>
      </c>
      <c r="C102" s="161">
        <v>30</v>
      </c>
      <c r="D102" s="161"/>
      <c r="E102" s="76">
        <v>30</v>
      </c>
      <c r="F102" s="76">
        <v>20</v>
      </c>
      <c r="G102" s="76">
        <v>50</v>
      </c>
      <c r="H102" s="162">
        <v>2</v>
      </c>
      <c r="I102" s="25"/>
      <c r="J102" s="26"/>
      <c r="K102" s="202"/>
      <c r="L102" s="25">
        <v>30</v>
      </c>
      <c r="M102" s="26"/>
      <c r="N102" s="169">
        <v>2</v>
      </c>
      <c r="O102" s="25"/>
      <c r="P102" s="26"/>
      <c r="Q102" s="169"/>
      <c r="R102" s="25"/>
      <c r="S102" s="26"/>
      <c r="T102" s="169"/>
    </row>
    <row r="103" spans="1:46" s="132" customFormat="1" ht="12" thickBot="1">
      <c r="A103" s="498">
        <v>38</v>
      </c>
      <c r="B103" s="163" t="s">
        <v>72</v>
      </c>
      <c r="C103" s="273">
        <v>60</v>
      </c>
      <c r="D103" s="273"/>
      <c r="E103" s="274">
        <v>60</v>
      </c>
      <c r="F103" s="274">
        <v>40</v>
      </c>
      <c r="G103" s="274">
        <v>100</v>
      </c>
      <c r="H103" s="275">
        <v>4</v>
      </c>
      <c r="I103" s="299"/>
      <c r="J103" s="300"/>
      <c r="K103" s="301"/>
      <c r="L103" s="299">
        <v>30</v>
      </c>
      <c r="M103" s="300"/>
      <c r="N103" s="337">
        <v>2</v>
      </c>
      <c r="O103" s="299">
        <v>30</v>
      </c>
      <c r="P103" s="300"/>
      <c r="Q103" s="337">
        <v>2</v>
      </c>
      <c r="R103" s="299"/>
      <c r="S103" s="300"/>
      <c r="T103" s="337"/>
    </row>
    <row r="104" spans="1:46" s="127" customFormat="1" ht="12" thickBot="1">
      <c r="A104" s="154"/>
      <c r="B104" s="155" t="s">
        <v>39</v>
      </c>
      <c r="C104" s="308">
        <f t="shared" ref="C104:H104" si="7">SUM(C83:C103)</f>
        <v>400</v>
      </c>
      <c r="D104" s="308">
        <f t="shared" si="7"/>
        <v>380</v>
      </c>
      <c r="E104" s="308">
        <f t="shared" si="7"/>
        <v>780</v>
      </c>
      <c r="F104" s="308">
        <f t="shared" si="7"/>
        <v>670</v>
      </c>
      <c r="G104" s="308">
        <f t="shared" si="7"/>
        <v>1450</v>
      </c>
      <c r="H104" s="308">
        <f t="shared" si="7"/>
        <v>58</v>
      </c>
      <c r="I104" s="309"/>
      <c r="J104" s="310"/>
      <c r="K104" s="311"/>
      <c r="L104" s="312">
        <f t="shared" ref="L104:T104" si="8">SUM(L83:L103)</f>
        <v>160</v>
      </c>
      <c r="M104" s="313">
        <f t="shared" si="8"/>
        <v>125</v>
      </c>
      <c r="N104" s="313">
        <f t="shared" si="8"/>
        <v>21</v>
      </c>
      <c r="O104" s="313">
        <f t="shared" si="8"/>
        <v>180</v>
      </c>
      <c r="P104" s="313">
        <f t="shared" si="8"/>
        <v>145</v>
      </c>
      <c r="Q104" s="313">
        <f t="shared" si="8"/>
        <v>24</v>
      </c>
      <c r="R104" s="313">
        <f t="shared" si="8"/>
        <v>60</v>
      </c>
      <c r="S104" s="313">
        <f t="shared" si="8"/>
        <v>110</v>
      </c>
      <c r="T104" s="314">
        <f t="shared" si="8"/>
        <v>13</v>
      </c>
    </row>
    <row r="105" spans="1:46" s="66" customFormat="1">
      <c r="A105" s="116"/>
      <c r="B105" s="581" t="s">
        <v>150</v>
      </c>
      <c r="C105" s="120">
        <f t="shared" ref="C105:T105" si="9">C26+C104</f>
        <v>660</v>
      </c>
      <c r="D105" s="120">
        <f t="shared" si="9"/>
        <v>640</v>
      </c>
      <c r="E105" s="120">
        <f t="shared" si="9"/>
        <v>1300</v>
      </c>
      <c r="F105" s="120">
        <f t="shared" si="9"/>
        <v>1525</v>
      </c>
      <c r="G105" s="120">
        <f t="shared" si="9"/>
        <v>2825</v>
      </c>
      <c r="H105" s="120">
        <f t="shared" si="9"/>
        <v>113</v>
      </c>
      <c r="I105" s="120">
        <f t="shared" si="9"/>
        <v>195</v>
      </c>
      <c r="J105" s="120">
        <f t="shared" si="9"/>
        <v>190</v>
      </c>
      <c r="K105" s="120">
        <f t="shared" si="9"/>
        <v>30</v>
      </c>
      <c r="L105" s="256">
        <f t="shared" si="9"/>
        <v>215</v>
      </c>
      <c r="M105" s="120">
        <f t="shared" si="9"/>
        <v>180</v>
      </c>
      <c r="N105" s="120">
        <f t="shared" si="9"/>
        <v>30</v>
      </c>
      <c r="O105" s="120">
        <f t="shared" si="9"/>
        <v>190</v>
      </c>
      <c r="P105" s="120">
        <f t="shared" si="9"/>
        <v>160</v>
      </c>
      <c r="Q105" s="120">
        <f t="shared" si="9"/>
        <v>30</v>
      </c>
      <c r="R105" s="120">
        <f t="shared" si="9"/>
        <v>60</v>
      </c>
      <c r="S105" s="120">
        <f t="shared" si="9"/>
        <v>110</v>
      </c>
      <c r="T105" s="120">
        <f t="shared" si="9"/>
        <v>23</v>
      </c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</row>
    <row r="106" spans="1:46" s="64" customFormat="1">
      <c r="A106" s="478">
        <v>39</v>
      </c>
      <c r="B106" s="479" t="s">
        <v>111</v>
      </c>
      <c r="C106" s="480"/>
      <c r="D106" s="481"/>
      <c r="E106" s="648">
        <v>200</v>
      </c>
      <c r="F106" s="459"/>
      <c r="G106" s="459">
        <v>200</v>
      </c>
      <c r="H106" s="461">
        <v>7</v>
      </c>
      <c r="I106" s="461"/>
      <c r="J106" s="461"/>
      <c r="K106" s="461"/>
      <c r="L106" s="461"/>
      <c r="M106" s="461"/>
      <c r="N106" s="461"/>
      <c r="O106" s="461"/>
      <c r="P106" s="461"/>
      <c r="Q106" s="461"/>
      <c r="R106" s="461"/>
      <c r="S106" s="461">
        <v>200</v>
      </c>
      <c r="T106" s="461">
        <v>7</v>
      </c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</row>
    <row r="107" spans="1:46" s="63" customFormat="1">
      <c r="A107" s="477"/>
      <c r="B107" s="582" t="s">
        <v>151</v>
      </c>
      <c r="C107" s="453"/>
      <c r="D107" s="454"/>
      <c r="E107" s="585">
        <f>E105+E106</f>
        <v>1500</v>
      </c>
      <c r="F107" s="455"/>
      <c r="G107" s="455"/>
      <c r="H107" s="459">
        <f>SUM(H105:H106)</f>
        <v>120</v>
      </c>
      <c r="I107" s="456"/>
      <c r="J107" s="456"/>
      <c r="K107" s="457"/>
      <c r="L107" s="456"/>
      <c r="M107" s="456"/>
      <c r="N107" s="458"/>
      <c r="O107" s="456"/>
      <c r="P107" s="456"/>
      <c r="Q107" s="458"/>
      <c r="R107" s="456"/>
      <c r="S107" s="456"/>
      <c r="T107" s="459">
        <f>SUM(T105:T106)</f>
        <v>30</v>
      </c>
    </row>
    <row r="108" spans="1:46" s="64" customFormat="1">
      <c r="A108" s="47"/>
      <c r="B108" s="48"/>
      <c r="C108" s="221">
        <f>C105*100/E105</f>
        <v>50.769230769230766</v>
      </c>
      <c r="D108" s="222">
        <f>100-C108</f>
        <v>49.230769230769234</v>
      </c>
      <c r="E108" s="54"/>
      <c r="F108" s="49"/>
      <c r="G108" s="49"/>
      <c r="H108" s="49"/>
      <c r="I108" s="50"/>
      <c r="J108" s="50"/>
      <c r="K108" s="51"/>
      <c r="L108" s="50"/>
      <c r="M108" s="50"/>
      <c r="N108" s="217"/>
      <c r="O108" s="50"/>
      <c r="P108" s="50"/>
      <c r="Q108" s="217"/>
      <c r="R108" s="50"/>
      <c r="S108" s="50"/>
      <c r="T108" s="51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  <c r="AE108" s="462"/>
      <c r="AF108" s="462"/>
      <c r="AG108" s="462"/>
      <c r="AH108" s="462"/>
      <c r="AI108" s="462"/>
      <c r="AJ108" s="462"/>
      <c r="AK108" s="462"/>
      <c r="AL108" s="462"/>
      <c r="AM108" s="462"/>
      <c r="AN108" s="462"/>
      <c r="AO108" s="462"/>
      <c r="AP108" s="462"/>
      <c r="AQ108" s="462"/>
      <c r="AR108" s="462"/>
      <c r="AS108" s="462"/>
      <c r="AT108" s="462"/>
    </row>
    <row r="109" spans="1:46" ht="12" thickBot="1"/>
    <row r="110" spans="1:46" s="66" customFormat="1" ht="12" thickBot="1">
      <c r="A110" s="760" t="s">
        <v>52</v>
      </c>
      <c r="B110" s="761"/>
      <c r="C110" s="743" t="s">
        <v>5</v>
      </c>
      <c r="D110" s="743" t="s">
        <v>6</v>
      </c>
      <c r="E110" s="743" t="s">
        <v>7</v>
      </c>
      <c r="F110" s="743" t="s">
        <v>8</v>
      </c>
      <c r="G110" s="758" t="s">
        <v>3</v>
      </c>
      <c r="H110" s="750" t="s">
        <v>4</v>
      </c>
      <c r="I110" s="739" t="s">
        <v>30</v>
      </c>
      <c r="J110" s="739"/>
      <c r="K110" s="739"/>
      <c r="L110" s="738" t="s">
        <v>31</v>
      </c>
      <c r="M110" s="739"/>
      <c r="N110" s="740"/>
      <c r="O110" s="738" t="s">
        <v>32</v>
      </c>
      <c r="P110" s="739"/>
      <c r="Q110" s="740"/>
      <c r="R110" s="738" t="s">
        <v>33</v>
      </c>
      <c r="S110" s="739"/>
      <c r="T110" s="740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</row>
    <row r="111" spans="1:46" s="66" customFormat="1" ht="23.25" thickBot="1">
      <c r="A111" s="762"/>
      <c r="B111" s="762"/>
      <c r="C111" s="744"/>
      <c r="D111" s="744"/>
      <c r="E111" s="744"/>
      <c r="F111" s="744"/>
      <c r="G111" s="759"/>
      <c r="H111" s="751"/>
      <c r="I111" s="28" t="s">
        <v>13</v>
      </c>
      <c r="J111" s="28" t="s">
        <v>14</v>
      </c>
      <c r="K111" s="29" t="s">
        <v>4</v>
      </c>
      <c r="L111" s="30" t="s">
        <v>13</v>
      </c>
      <c r="M111" s="28" t="s">
        <v>14</v>
      </c>
      <c r="N111" s="251" t="s">
        <v>4</v>
      </c>
      <c r="O111" s="34" t="s">
        <v>5</v>
      </c>
      <c r="P111" s="33" t="s">
        <v>14</v>
      </c>
      <c r="Q111" s="253" t="s">
        <v>4</v>
      </c>
      <c r="R111" s="34" t="s">
        <v>13</v>
      </c>
      <c r="S111" s="33" t="s">
        <v>14</v>
      </c>
      <c r="T111" s="253" t="s">
        <v>4</v>
      </c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</row>
    <row r="112" spans="1:46" s="144" customFormat="1" ht="12" thickBot="1">
      <c r="A112" s="499">
        <v>18</v>
      </c>
      <c r="B112" s="143" t="s">
        <v>98</v>
      </c>
      <c r="C112" s="258">
        <v>30</v>
      </c>
      <c r="D112" s="259">
        <v>60</v>
      </c>
      <c r="E112" s="259">
        <v>90</v>
      </c>
      <c r="F112" s="259">
        <v>85</v>
      </c>
      <c r="G112" s="259">
        <v>175</v>
      </c>
      <c r="H112" s="260">
        <v>7</v>
      </c>
      <c r="I112" s="329"/>
      <c r="J112" s="262"/>
      <c r="K112" s="188"/>
      <c r="L112" s="330">
        <v>10</v>
      </c>
      <c r="M112" s="264">
        <v>20</v>
      </c>
      <c r="N112" s="188">
        <v>2</v>
      </c>
      <c r="O112" s="330">
        <v>10</v>
      </c>
      <c r="P112" s="264">
        <v>20</v>
      </c>
      <c r="Q112" s="189">
        <v>2</v>
      </c>
      <c r="R112" s="330">
        <v>10</v>
      </c>
      <c r="S112" s="264">
        <v>20</v>
      </c>
      <c r="T112" s="188">
        <v>3</v>
      </c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</row>
    <row r="113" spans="1:46" s="144" customFormat="1" ht="12" thickBot="1">
      <c r="A113" s="499">
        <v>19</v>
      </c>
      <c r="B113" s="382" t="s">
        <v>53</v>
      </c>
      <c r="C113" s="265">
        <v>10</v>
      </c>
      <c r="D113" s="265">
        <v>30</v>
      </c>
      <c r="E113" s="81">
        <v>40</v>
      </c>
      <c r="F113" s="81">
        <v>35</v>
      </c>
      <c r="G113" s="81">
        <v>75</v>
      </c>
      <c r="H113" s="266">
        <v>3</v>
      </c>
      <c r="I113" s="209"/>
      <c r="J113" s="197"/>
      <c r="K113" s="383"/>
      <c r="L113" s="209">
        <v>10</v>
      </c>
      <c r="M113" s="197">
        <v>30</v>
      </c>
      <c r="N113" s="267">
        <v>3</v>
      </c>
      <c r="O113" s="25"/>
      <c r="P113" s="26"/>
      <c r="Q113" s="169"/>
      <c r="R113" s="25"/>
      <c r="S113" s="26"/>
      <c r="T113" s="169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</row>
    <row r="114" spans="1:46" s="144" customFormat="1" ht="12" thickBot="1">
      <c r="A114" s="499">
        <v>20</v>
      </c>
      <c r="B114" s="164" t="s">
        <v>129</v>
      </c>
      <c r="C114" s="161">
        <v>20</v>
      </c>
      <c r="D114" s="161">
        <v>10</v>
      </c>
      <c r="E114" s="76">
        <v>30</v>
      </c>
      <c r="F114" s="76">
        <v>20</v>
      </c>
      <c r="G114" s="76">
        <v>50</v>
      </c>
      <c r="H114" s="162">
        <v>2</v>
      </c>
      <c r="I114" s="25"/>
      <c r="J114" s="26"/>
      <c r="K114" s="202"/>
      <c r="L114" s="25">
        <v>20</v>
      </c>
      <c r="M114" s="26">
        <v>10</v>
      </c>
      <c r="N114" s="169">
        <v>2</v>
      </c>
      <c r="O114" s="25"/>
      <c r="P114" s="26"/>
      <c r="Q114" s="169"/>
      <c r="R114" s="25"/>
      <c r="S114" s="26"/>
      <c r="T114" s="169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</row>
    <row r="115" spans="1:46" s="144" customFormat="1" ht="12" thickBot="1">
      <c r="A115" s="499">
        <v>21</v>
      </c>
      <c r="B115" s="164" t="s">
        <v>100</v>
      </c>
      <c r="C115" s="161">
        <v>40</v>
      </c>
      <c r="D115" s="161"/>
      <c r="E115" s="76">
        <v>40</v>
      </c>
      <c r="F115" s="76">
        <v>35</v>
      </c>
      <c r="G115" s="76">
        <v>75</v>
      </c>
      <c r="H115" s="162">
        <v>3</v>
      </c>
      <c r="I115" s="25"/>
      <c r="J115" s="26"/>
      <c r="K115" s="202"/>
      <c r="L115" s="25">
        <v>40</v>
      </c>
      <c r="M115" s="26"/>
      <c r="N115" s="169">
        <v>3</v>
      </c>
      <c r="O115" s="25"/>
      <c r="P115" s="26"/>
      <c r="Q115" s="169"/>
      <c r="R115" s="25"/>
      <c r="S115" s="26"/>
      <c r="T115" s="169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</row>
    <row r="116" spans="1:46" s="144" customFormat="1" ht="12" thickBot="1">
      <c r="A116" s="499">
        <v>22</v>
      </c>
      <c r="B116" s="164" t="s">
        <v>54</v>
      </c>
      <c r="C116" s="161">
        <v>10</v>
      </c>
      <c r="D116" s="161">
        <v>15</v>
      </c>
      <c r="E116" s="76">
        <v>25</v>
      </c>
      <c r="F116" s="76">
        <v>25</v>
      </c>
      <c r="G116" s="76">
        <v>50</v>
      </c>
      <c r="H116" s="162">
        <v>2</v>
      </c>
      <c r="I116" s="25"/>
      <c r="J116" s="26"/>
      <c r="K116" s="202"/>
      <c r="L116" s="25">
        <v>10</v>
      </c>
      <c r="M116" s="26">
        <v>15</v>
      </c>
      <c r="N116" s="169">
        <v>2</v>
      </c>
      <c r="O116" s="25"/>
      <c r="P116" s="26"/>
      <c r="Q116" s="169"/>
      <c r="R116" s="25"/>
      <c r="S116" s="26"/>
      <c r="T116" s="169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</row>
    <row r="117" spans="1:46" s="144" customFormat="1" ht="23.25" thickBot="1">
      <c r="A117" s="499">
        <v>23</v>
      </c>
      <c r="B117" s="164" t="s">
        <v>101</v>
      </c>
      <c r="C117" s="161">
        <v>25</v>
      </c>
      <c r="D117" s="161">
        <v>25</v>
      </c>
      <c r="E117" s="199">
        <v>50</v>
      </c>
      <c r="F117" s="199">
        <v>50</v>
      </c>
      <c r="G117" s="199">
        <v>100</v>
      </c>
      <c r="H117" s="195">
        <v>4</v>
      </c>
      <c r="I117" s="25"/>
      <c r="J117" s="26"/>
      <c r="K117" s="202"/>
      <c r="L117" s="25"/>
      <c r="M117" s="26"/>
      <c r="N117" s="169"/>
      <c r="O117" s="25"/>
      <c r="P117" s="26"/>
      <c r="Q117" s="169"/>
      <c r="R117" s="25">
        <v>25</v>
      </c>
      <c r="S117" s="26">
        <v>25</v>
      </c>
      <c r="T117" s="167">
        <v>4</v>
      </c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</row>
    <row r="118" spans="1:46" s="144" customFormat="1" ht="12" thickBot="1">
      <c r="A118" s="499">
        <v>24</v>
      </c>
      <c r="B118" s="164" t="s">
        <v>102</v>
      </c>
      <c r="C118" s="161">
        <v>20</v>
      </c>
      <c r="D118" s="161">
        <v>30</v>
      </c>
      <c r="E118" s="199">
        <v>50</v>
      </c>
      <c r="F118" s="199">
        <v>50</v>
      </c>
      <c r="G118" s="199">
        <v>100</v>
      </c>
      <c r="H118" s="195">
        <v>4</v>
      </c>
      <c r="I118" s="25"/>
      <c r="J118" s="26"/>
      <c r="K118" s="202"/>
      <c r="L118" s="25"/>
      <c r="M118" s="26"/>
      <c r="N118" s="169"/>
      <c r="O118" s="25">
        <v>20</v>
      </c>
      <c r="P118" s="26">
        <v>30</v>
      </c>
      <c r="Q118" s="169">
        <v>4</v>
      </c>
      <c r="R118" s="25"/>
      <c r="S118" s="26"/>
      <c r="T118" s="169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</row>
    <row r="119" spans="1:46" s="144" customFormat="1" ht="12" thickBot="1">
      <c r="A119" s="499">
        <v>25</v>
      </c>
      <c r="B119" s="164" t="s">
        <v>103</v>
      </c>
      <c r="C119" s="161">
        <v>20</v>
      </c>
      <c r="D119" s="161">
        <v>20</v>
      </c>
      <c r="E119" s="199">
        <v>40</v>
      </c>
      <c r="F119" s="199">
        <v>35</v>
      </c>
      <c r="G119" s="199">
        <v>75</v>
      </c>
      <c r="H119" s="195">
        <v>3</v>
      </c>
      <c r="I119" s="25"/>
      <c r="J119" s="26"/>
      <c r="K119" s="202"/>
      <c r="L119" s="25"/>
      <c r="M119" s="26"/>
      <c r="N119" s="169"/>
      <c r="O119" s="25">
        <v>20</v>
      </c>
      <c r="P119" s="26">
        <v>20</v>
      </c>
      <c r="Q119" s="169">
        <v>3</v>
      </c>
      <c r="R119" s="25"/>
      <c r="S119" s="26"/>
      <c r="T119" s="169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</row>
    <row r="120" spans="1:46" s="144" customFormat="1" ht="12" thickBot="1">
      <c r="A120" s="499">
        <v>26</v>
      </c>
      <c r="B120" s="164" t="s">
        <v>55</v>
      </c>
      <c r="C120" s="161">
        <v>20</v>
      </c>
      <c r="D120" s="161">
        <v>20</v>
      </c>
      <c r="E120" s="199">
        <v>40</v>
      </c>
      <c r="F120" s="199">
        <v>35</v>
      </c>
      <c r="G120" s="199">
        <v>75</v>
      </c>
      <c r="H120" s="195">
        <v>3</v>
      </c>
      <c r="I120" s="25"/>
      <c r="J120" s="26"/>
      <c r="K120" s="202"/>
      <c r="L120" s="25"/>
      <c r="M120" s="26"/>
      <c r="N120" s="169"/>
      <c r="O120" s="25">
        <v>20</v>
      </c>
      <c r="P120" s="26">
        <v>20</v>
      </c>
      <c r="Q120" s="169">
        <v>3</v>
      </c>
      <c r="R120" s="25"/>
      <c r="S120" s="26"/>
      <c r="T120" s="169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</row>
    <row r="121" spans="1:46" s="144" customFormat="1" ht="12" thickBot="1">
      <c r="A121" s="499">
        <v>27</v>
      </c>
      <c r="B121" s="164" t="s">
        <v>56</v>
      </c>
      <c r="C121" s="161"/>
      <c r="D121" s="161">
        <v>30</v>
      </c>
      <c r="E121" s="199">
        <v>30</v>
      </c>
      <c r="F121" s="199">
        <v>20</v>
      </c>
      <c r="G121" s="199">
        <v>50</v>
      </c>
      <c r="H121" s="195">
        <v>2</v>
      </c>
      <c r="I121" s="25"/>
      <c r="J121" s="26"/>
      <c r="K121" s="202"/>
      <c r="L121" s="284"/>
      <c r="M121" s="26"/>
      <c r="N121" s="169"/>
      <c r="O121" s="25"/>
      <c r="P121" s="26"/>
      <c r="Q121" s="169"/>
      <c r="R121" s="25"/>
      <c r="S121" s="26">
        <v>30</v>
      </c>
      <c r="T121" s="169">
        <v>2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</row>
    <row r="122" spans="1:46" s="144" customFormat="1" ht="12" thickBot="1">
      <c r="A122" s="499">
        <v>28</v>
      </c>
      <c r="B122" s="164" t="s">
        <v>36</v>
      </c>
      <c r="C122" s="161">
        <v>10</v>
      </c>
      <c r="D122" s="161">
        <v>15</v>
      </c>
      <c r="E122" s="199">
        <v>25</v>
      </c>
      <c r="F122" s="199">
        <v>25</v>
      </c>
      <c r="G122" s="199">
        <v>50</v>
      </c>
      <c r="H122" s="195">
        <v>2</v>
      </c>
      <c r="I122" s="25"/>
      <c r="J122" s="26"/>
      <c r="K122" s="202"/>
      <c r="L122" s="25"/>
      <c r="M122" s="26"/>
      <c r="N122" s="169"/>
      <c r="O122" s="25">
        <v>10</v>
      </c>
      <c r="P122" s="26">
        <v>15</v>
      </c>
      <c r="Q122" s="169">
        <v>2</v>
      </c>
      <c r="R122" s="25"/>
      <c r="S122" s="26"/>
      <c r="T122" s="169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</row>
    <row r="123" spans="1:46" s="144" customFormat="1" ht="12" thickBot="1">
      <c r="A123" s="499">
        <v>29</v>
      </c>
      <c r="B123" s="164" t="s">
        <v>57</v>
      </c>
      <c r="C123" s="161">
        <v>15</v>
      </c>
      <c r="D123" s="161">
        <v>10</v>
      </c>
      <c r="E123" s="199">
        <v>25</v>
      </c>
      <c r="F123" s="199">
        <v>25</v>
      </c>
      <c r="G123" s="199">
        <v>50</v>
      </c>
      <c r="H123" s="195">
        <v>2</v>
      </c>
      <c r="I123" s="25"/>
      <c r="J123" s="26"/>
      <c r="K123" s="202"/>
      <c r="L123" s="25">
        <v>15</v>
      </c>
      <c r="M123" s="26">
        <v>10</v>
      </c>
      <c r="N123" s="169">
        <v>2</v>
      </c>
      <c r="O123" s="119"/>
      <c r="P123" s="171"/>
      <c r="Q123" s="270"/>
      <c r="R123" s="608"/>
      <c r="T123" s="587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</row>
    <row r="124" spans="1:46" s="144" customFormat="1" ht="23.25" thickBot="1">
      <c r="A124" s="499">
        <v>30</v>
      </c>
      <c r="B124" s="164" t="s">
        <v>58</v>
      </c>
      <c r="C124" s="161">
        <v>20</v>
      </c>
      <c r="D124" s="161">
        <v>30</v>
      </c>
      <c r="E124" s="199">
        <v>50</v>
      </c>
      <c r="F124" s="199">
        <v>50</v>
      </c>
      <c r="G124" s="199">
        <v>100</v>
      </c>
      <c r="H124" s="195">
        <v>4</v>
      </c>
      <c r="I124" s="25"/>
      <c r="J124" s="26"/>
      <c r="K124" s="202"/>
      <c r="L124" s="25"/>
      <c r="M124" s="26"/>
      <c r="N124" s="169"/>
      <c r="O124" s="25"/>
      <c r="P124" s="26"/>
      <c r="Q124" s="169"/>
      <c r="R124" s="25">
        <v>20</v>
      </c>
      <c r="S124" s="26">
        <v>30</v>
      </c>
      <c r="T124" s="169">
        <v>4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</row>
    <row r="125" spans="1:46" s="144" customFormat="1" ht="12" thickBot="1">
      <c r="A125" s="499">
        <v>31</v>
      </c>
      <c r="B125" s="164" t="s">
        <v>59</v>
      </c>
      <c r="C125" s="161">
        <v>15</v>
      </c>
      <c r="D125" s="161">
        <v>15</v>
      </c>
      <c r="E125" s="76">
        <v>30</v>
      </c>
      <c r="F125" s="76">
        <v>20</v>
      </c>
      <c r="G125" s="76">
        <v>50</v>
      </c>
      <c r="H125" s="162">
        <v>2</v>
      </c>
      <c r="I125" s="25"/>
      <c r="J125" s="26"/>
      <c r="K125" s="202"/>
      <c r="N125" s="588"/>
      <c r="O125" s="25"/>
      <c r="P125" s="26"/>
      <c r="Q125" s="169"/>
      <c r="R125" s="25">
        <v>15</v>
      </c>
      <c r="S125" s="26">
        <v>15</v>
      </c>
      <c r="T125" s="169">
        <v>2</v>
      </c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</row>
    <row r="126" spans="1:46" s="144" customFormat="1" ht="12" thickBot="1">
      <c r="A126" s="499">
        <v>32</v>
      </c>
      <c r="B126" s="173" t="s">
        <v>60</v>
      </c>
      <c r="C126" s="194">
        <v>20</v>
      </c>
      <c r="D126" s="194">
        <v>30</v>
      </c>
      <c r="E126" s="199">
        <v>50</v>
      </c>
      <c r="F126" s="199">
        <v>50</v>
      </c>
      <c r="G126" s="199">
        <v>100</v>
      </c>
      <c r="H126" s="195">
        <v>4</v>
      </c>
      <c r="I126" s="200"/>
      <c r="J126" s="179"/>
      <c r="K126" s="201"/>
      <c r="L126" s="200"/>
      <c r="M126" s="179"/>
      <c r="N126" s="178"/>
      <c r="O126" s="200"/>
      <c r="P126" s="179"/>
      <c r="Q126" s="178"/>
      <c r="R126" s="200">
        <v>20</v>
      </c>
      <c r="S126" s="179">
        <v>30</v>
      </c>
      <c r="T126" s="178">
        <v>4</v>
      </c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</row>
    <row r="127" spans="1:46" s="144" customFormat="1" ht="34.5" thickBot="1">
      <c r="A127" s="499">
        <v>33</v>
      </c>
      <c r="B127" s="386" t="s">
        <v>80</v>
      </c>
      <c r="C127" s="161">
        <v>15</v>
      </c>
      <c r="D127" s="161"/>
      <c r="E127" s="161">
        <v>15</v>
      </c>
      <c r="F127" s="278">
        <v>10</v>
      </c>
      <c r="G127" s="76">
        <v>25</v>
      </c>
      <c r="H127" s="180">
        <v>1</v>
      </c>
      <c r="I127" s="200"/>
      <c r="J127" s="179"/>
      <c r="K127" s="201"/>
      <c r="L127" s="200"/>
      <c r="M127" s="179"/>
      <c r="N127" s="178"/>
      <c r="O127" s="200">
        <v>15</v>
      </c>
      <c r="P127" s="179"/>
      <c r="Q127" s="178">
        <v>1</v>
      </c>
      <c r="R127" s="200"/>
      <c r="S127" s="179"/>
      <c r="T127" s="178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</row>
    <row r="128" spans="1:46" s="132" customFormat="1" ht="12" thickBot="1">
      <c r="A128" s="499">
        <v>34</v>
      </c>
      <c r="B128" s="367" t="s">
        <v>73</v>
      </c>
      <c r="C128" s="161"/>
      <c r="D128" s="161">
        <v>30</v>
      </c>
      <c r="E128" s="161">
        <v>30</v>
      </c>
      <c r="F128" s="354">
        <v>20</v>
      </c>
      <c r="G128" s="81">
        <f>E128+F128</f>
        <v>50</v>
      </c>
      <c r="H128" s="355">
        <v>2</v>
      </c>
      <c r="I128" s="119"/>
      <c r="J128" s="26"/>
      <c r="K128" s="202"/>
      <c r="L128" s="358"/>
      <c r="M128" s="352"/>
      <c r="N128" s="356"/>
      <c r="O128" s="357"/>
      <c r="P128" s="358">
        <v>15</v>
      </c>
      <c r="Q128" s="359">
        <v>1</v>
      </c>
      <c r="R128" s="357"/>
      <c r="S128" s="352">
        <v>15</v>
      </c>
      <c r="T128" s="356">
        <v>1</v>
      </c>
    </row>
    <row r="129" spans="1:46" s="132" customFormat="1" ht="12" thickBot="1">
      <c r="A129" s="499">
        <v>35</v>
      </c>
      <c r="B129" s="367" t="s">
        <v>74</v>
      </c>
      <c r="C129" s="194"/>
      <c r="D129" s="194">
        <v>60</v>
      </c>
      <c r="E129" s="194">
        <v>60</v>
      </c>
      <c r="F129" s="354">
        <v>40</v>
      </c>
      <c r="G129" s="76">
        <f>E129+F129</f>
        <v>100</v>
      </c>
      <c r="H129" s="355">
        <v>4</v>
      </c>
      <c r="I129" s="119"/>
      <c r="J129" s="26"/>
      <c r="K129" s="202"/>
      <c r="L129" s="358"/>
      <c r="M129" s="352">
        <v>30</v>
      </c>
      <c r="N129" s="356">
        <v>2</v>
      </c>
      <c r="O129" s="357"/>
      <c r="P129" s="358">
        <v>30</v>
      </c>
      <c r="Q129" s="366">
        <v>2</v>
      </c>
      <c r="R129" s="364"/>
      <c r="S129" s="365"/>
      <c r="T129" s="359"/>
    </row>
    <row r="130" spans="1:46" s="132" customFormat="1" ht="12" thickBot="1">
      <c r="A130" s="499">
        <v>36</v>
      </c>
      <c r="B130" s="367" t="s">
        <v>71</v>
      </c>
      <c r="C130" s="161">
        <v>30</v>
      </c>
      <c r="D130" s="161"/>
      <c r="E130" s="161">
        <f>SUM(C130:D130)</f>
        <v>30</v>
      </c>
      <c r="F130" s="354">
        <v>20</v>
      </c>
      <c r="G130" s="379">
        <f>E130+F130</f>
        <v>50</v>
      </c>
      <c r="H130" s="355">
        <v>2</v>
      </c>
      <c r="I130" s="119"/>
      <c r="J130" s="26"/>
      <c r="K130" s="202"/>
      <c r="L130" s="352">
        <v>30</v>
      </c>
      <c r="M130" s="358"/>
      <c r="N130" s="356">
        <v>2</v>
      </c>
      <c r="O130" s="357"/>
      <c r="P130" s="358"/>
      <c r="Q130" s="359"/>
      <c r="R130" s="368"/>
      <c r="S130" s="358"/>
      <c r="T130" s="359"/>
    </row>
    <row r="131" spans="1:46" s="132" customFormat="1" ht="12" thickBot="1">
      <c r="A131" s="499">
        <v>37</v>
      </c>
      <c r="B131" s="367" t="s">
        <v>72</v>
      </c>
      <c r="C131" s="161">
        <v>30</v>
      </c>
      <c r="D131" s="161"/>
      <c r="E131" s="161">
        <f>SUM(C131:D131)</f>
        <v>30</v>
      </c>
      <c r="F131" s="372">
        <v>20</v>
      </c>
      <c r="G131" s="380">
        <f>E131+F131</f>
        <v>50</v>
      </c>
      <c r="H131" s="373">
        <v>2</v>
      </c>
      <c r="I131" s="342"/>
      <c r="J131" s="300"/>
      <c r="K131" s="301"/>
      <c r="L131" s="370"/>
      <c r="M131" s="370"/>
      <c r="N131" s="374"/>
      <c r="O131" s="375">
        <v>30</v>
      </c>
      <c r="P131" s="370"/>
      <c r="Q131" s="376">
        <v>2</v>
      </c>
      <c r="R131" s="377"/>
      <c r="S131" s="370"/>
      <c r="T131" s="376"/>
    </row>
    <row r="132" spans="1:46" s="93" customFormat="1" ht="12" thickBot="1">
      <c r="A132" s="151"/>
      <c r="B132" s="103" t="s">
        <v>39</v>
      </c>
      <c r="C132" s="307">
        <f t="shared" ref="C132:H132" si="10">SUM(C112:C131)</f>
        <v>350</v>
      </c>
      <c r="D132" s="307">
        <f t="shared" si="10"/>
        <v>430</v>
      </c>
      <c r="E132" s="307">
        <f t="shared" si="10"/>
        <v>780</v>
      </c>
      <c r="F132" s="307">
        <f t="shared" si="10"/>
        <v>670</v>
      </c>
      <c r="G132" s="307">
        <f t="shared" si="10"/>
        <v>1450</v>
      </c>
      <c r="H132" s="307">
        <f t="shared" si="10"/>
        <v>58</v>
      </c>
      <c r="I132" s="315"/>
      <c r="J132" s="316"/>
      <c r="K132" s="317"/>
      <c r="L132" s="318">
        <f t="shared" ref="L132:T132" si="11">SUM(L112:L131)</f>
        <v>135</v>
      </c>
      <c r="M132" s="319">
        <f t="shared" si="11"/>
        <v>115</v>
      </c>
      <c r="N132" s="319">
        <f>SUM(N112:N131,N134)</f>
        <v>21</v>
      </c>
      <c r="O132" s="319">
        <f t="shared" si="11"/>
        <v>125</v>
      </c>
      <c r="P132" s="319">
        <f t="shared" si="11"/>
        <v>150</v>
      </c>
      <c r="Q132" s="319">
        <f>SUM(Q112:Q131,Q134)</f>
        <v>24</v>
      </c>
      <c r="R132" s="319">
        <f t="shared" si="11"/>
        <v>90</v>
      </c>
      <c r="S132" s="152">
        <f t="shared" si="11"/>
        <v>165</v>
      </c>
      <c r="T132" s="591">
        <f t="shared" si="11"/>
        <v>20</v>
      </c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</row>
    <row r="133" spans="1:46" s="66" customFormat="1">
      <c r="A133" s="482"/>
      <c r="B133" s="581" t="s">
        <v>150</v>
      </c>
      <c r="C133" s="483">
        <f t="shared" ref="C133:T133" si="12">C26+C132</f>
        <v>610</v>
      </c>
      <c r="D133" s="483">
        <f t="shared" si="12"/>
        <v>690</v>
      </c>
      <c r="E133" s="483">
        <f t="shared" si="12"/>
        <v>1300</v>
      </c>
      <c r="F133" s="483">
        <f t="shared" si="12"/>
        <v>1525</v>
      </c>
      <c r="G133" s="483">
        <f t="shared" si="12"/>
        <v>2825</v>
      </c>
      <c r="H133" s="483">
        <f t="shared" si="12"/>
        <v>113</v>
      </c>
      <c r="I133" s="483">
        <f t="shared" si="12"/>
        <v>195</v>
      </c>
      <c r="J133" s="483">
        <f t="shared" si="12"/>
        <v>190</v>
      </c>
      <c r="K133" s="483">
        <f t="shared" si="12"/>
        <v>30</v>
      </c>
      <c r="L133" s="484">
        <f t="shared" si="12"/>
        <v>190</v>
      </c>
      <c r="M133" s="483">
        <f t="shared" si="12"/>
        <v>170</v>
      </c>
      <c r="N133" s="483">
        <f t="shared" si="12"/>
        <v>30</v>
      </c>
      <c r="O133" s="483">
        <f t="shared" si="12"/>
        <v>135</v>
      </c>
      <c r="P133" s="483">
        <f t="shared" si="12"/>
        <v>165</v>
      </c>
      <c r="Q133" s="483">
        <f t="shared" si="12"/>
        <v>30</v>
      </c>
      <c r="R133" s="483">
        <f t="shared" si="12"/>
        <v>90</v>
      </c>
      <c r="S133" s="485">
        <f t="shared" si="12"/>
        <v>165</v>
      </c>
      <c r="T133" s="485">
        <f t="shared" si="12"/>
        <v>30</v>
      </c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</row>
    <row r="134" spans="1:46" s="63" customFormat="1">
      <c r="A134" s="477">
        <v>38</v>
      </c>
      <c r="B134" s="463" t="s">
        <v>130</v>
      </c>
      <c r="C134" s="453"/>
      <c r="D134" s="454"/>
      <c r="E134" s="648">
        <v>200</v>
      </c>
      <c r="F134" s="459"/>
      <c r="G134" s="459">
        <v>200</v>
      </c>
      <c r="H134" s="459">
        <v>7</v>
      </c>
      <c r="I134" s="456"/>
      <c r="J134" s="456"/>
      <c r="K134" s="457"/>
      <c r="L134" s="456"/>
      <c r="M134" s="651" t="s">
        <v>106</v>
      </c>
      <c r="N134" s="650">
        <v>3</v>
      </c>
      <c r="O134" s="456"/>
      <c r="P134" s="651" t="s">
        <v>106</v>
      </c>
      <c r="Q134" s="650">
        <v>4</v>
      </c>
      <c r="R134" s="456"/>
      <c r="S134" s="456"/>
      <c r="T134" s="655"/>
    </row>
    <row r="135" spans="1:46" s="65" customFormat="1">
      <c r="A135" s="464"/>
      <c r="B135" s="582" t="s">
        <v>151</v>
      </c>
      <c r="C135" s="216"/>
      <c r="D135" s="216"/>
      <c r="E135" s="583">
        <f>E133+E134</f>
        <v>1500</v>
      </c>
      <c r="F135" s="216"/>
      <c r="G135" s="216"/>
      <c r="H135" s="216">
        <f>SUM(H133:H134)</f>
        <v>120</v>
      </c>
      <c r="I135" s="216"/>
      <c r="J135" s="216"/>
      <c r="K135" s="216"/>
      <c r="L135" s="214"/>
      <c r="M135" s="216"/>
      <c r="N135" s="216"/>
      <c r="O135" s="216"/>
      <c r="P135" s="216"/>
      <c r="Q135" s="216"/>
      <c r="R135" s="216"/>
      <c r="S135" s="216"/>
      <c r="T135" s="216">
        <f>SUM(T133:T134)</f>
        <v>30</v>
      </c>
    </row>
    <row r="136" spans="1:46" s="66" customFormat="1">
      <c r="A136" s="443"/>
      <c r="B136" s="444"/>
      <c r="C136" s="446">
        <v>52.05</v>
      </c>
      <c r="D136" s="446">
        <v>48</v>
      </c>
      <c r="E136" s="446"/>
      <c r="F136" s="446"/>
      <c r="G136" s="446"/>
      <c r="H136" s="446"/>
      <c r="I136" s="446"/>
      <c r="J136" s="446"/>
      <c r="K136" s="446"/>
      <c r="L136" s="447"/>
      <c r="M136" s="446"/>
      <c r="N136" s="446"/>
      <c r="O136" s="446"/>
      <c r="P136" s="446"/>
      <c r="Q136" s="446"/>
      <c r="R136" s="446"/>
      <c r="S136" s="446"/>
      <c r="T136" s="446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</row>
    <row r="137" spans="1:46" s="64" customFormat="1" ht="12" thickBot="1">
      <c r="A137" s="47"/>
      <c r="B137" s="48"/>
      <c r="C137" s="221"/>
      <c r="D137" s="222"/>
      <c r="E137" s="54"/>
      <c r="F137" s="49"/>
      <c r="G137" s="49"/>
      <c r="H137" s="49"/>
      <c r="I137" s="50"/>
      <c r="J137" s="50"/>
      <c r="K137" s="51"/>
      <c r="L137" s="50"/>
      <c r="M137" s="50"/>
      <c r="N137" s="217"/>
      <c r="O137" s="50"/>
      <c r="P137" s="50"/>
      <c r="Q137" s="217"/>
      <c r="R137" s="50"/>
      <c r="S137" s="50"/>
      <c r="T137" s="51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:46" s="66" customFormat="1" ht="12" thickBot="1">
      <c r="A138" s="760" t="s">
        <v>61</v>
      </c>
      <c r="B138" s="761"/>
      <c r="C138" s="763" t="s">
        <v>5</v>
      </c>
      <c r="D138" s="763" t="s">
        <v>6</v>
      </c>
      <c r="E138" s="763" t="s">
        <v>7</v>
      </c>
      <c r="F138" s="763" t="s">
        <v>8</v>
      </c>
      <c r="G138" s="754" t="s">
        <v>3</v>
      </c>
      <c r="H138" s="756" t="s">
        <v>4</v>
      </c>
      <c r="I138" s="735" t="s">
        <v>30</v>
      </c>
      <c r="J138" s="736"/>
      <c r="K138" s="737"/>
      <c r="L138" s="735" t="s">
        <v>31</v>
      </c>
      <c r="M138" s="736"/>
      <c r="N138" s="737"/>
      <c r="O138" s="735" t="s">
        <v>32</v>
      </c>
      <c r="P138" s="736"/>
      <c r="Q138" s="737"/>
      <c r="R138" s="735" t="s">
        <v>33</v>
      </c>
      <c r="S138" s="736"/>
      <c r="T138" s="737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</row>
    <row r="139" spans="1:46" s="66" customFormat="1" ht="23.25" thickBot="1">
      <c r="A139" s="762"/>
      <c r="B139" s="762"/>
      <c r="C139" s="764"/>
      <c r="D139" s="764"/>
      <c r="E139" s="764"/>
      <c r="F139" s="764"/>
      <c r="G139" s="755"/>
      <c r="H139" s="757"/>
      <c r="I139" s="37" t="s">
        <v>13</v>
      </c>
      <c r="J139" s="36" t="s">
        <v>14</v>
      </c>
      <c r="K139" s="38" t="s">
        <v>4</v>
      </c>
      <c r="L139" s="37" t="s">
        <v>13</v>
      </c>
      <c r="M139" s="36" t="s">
        <v>14</v>
      </c>
      <c r="N139" s="252" t="s">
        <v>4</v>
      </c>
      <c r="O139" s="37" t="s">
        <v>5</v>
      </c>
      <c r="P139" s="36" t="s">
        <v>14</v>
      </c>
      <c r="Q139" s="252" t="s">
        <v>4</v>
      </c>
      <c r="R139" s="37" t="s">
        <v>13</v>
      </c>
      <c r="S139" s="36" t="s">
        <v>14</v>
      </c>
      <c r="T139" s="252" t="s">
        <v>4</v>
      </c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</row>
    <row r="140" spans="1:46" s="144" customFormat="1" ht="12" thickBot="1">
      <c r="A140" s="500">
        <v>18</v>
      </c>
      <c r="B140" s="381" t="s">
        <v>98</v>
      </c>
      <c r="C140" s="258">
        <v>30</v>
      </c>
      <c r="D140" s="259">
        <v>60</v>
      </c>
      <c r="E140" s="259">
        <v>90</v>
      </c>
      <c r="F140" s="259">
        <v>85</v>
      </c>
      <c r="G140" s="259">
        <v>175</v>
      </c>
      <c r="H140" s="260">
        <v>7</v>
      </c>
      <c r="I140" s="329"/>
      <c r="J140" s="262"/>
      <c r="K140" s="188"/>
      <c r="L140" s="330">
        <v>10</v>
      </c>
      <c r="M140" s="264">
        <v>20</v>
      </c>
      <c r="N140" s="188">
        <v>2</v>
      </c>
      <c r="O140" s="330">
        <v>10</v>
      </c>
      <c r="P140" s="264">
        <v>20</v>
      </c>
      <c r="Q140" s="189">
        <v>2</v>
      </c>
      <c r="R140" s="330">
        <v>10</v>
      </c>
      <c r="S140" s="264">
        <v>20</v>
      </c>
      <c r="T140" s="188">
        <v>3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</row>
    <row r="141" spans="1:46" s="144" customFormat="1" ht="12" thickBot="1">
      <c r="A141" s="500">
        <v>19</v>
      </c>
      <c r="B141" s="164" t="s">
        <v>62</v>
      </c>
      <c r="C141" s="161">
        <v>25</v>
      </c>
      <c r="D141" s="161"/>
      <c r="E141" s="76">
        <v>25</v>
      </c>
      <c r="F141" s="76">
        <v>25</v>
      </c>
      <c r="G141" s="76">
        <v>50</v>
      </c>
      <c r="H141" s="162">
        <v>2</v>
      </c>
      <c r="I141" s="27"/>
      <c r="J141" s="26"/>
      <c r="K141" s="202"/>
      <c r="L141" s="27">
        <v>25</v>
      </c>
      <c r="M141" s="26"/>
      <c r="N141" s="169">
        <v>2</v>
      </c>
      <c r="O141" s="207"/>
      <c r="P141" s="171"/>
      <c r="Q141" s="270"/>
      <c r="R141" s="183"/>
      <c r="S141" s="168"/>
      <c r="T141" s="169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</row>
    <row r="142" spans="1:46" s="144" customFormat="1" ht="12" thickBot="1">
      <c r="A142" s="500">
        <v>20</v>
      </c>
      <c r="B142" s="164" t="s">
        <v>93</v>
      </c>
      <c r="C142" s="161">
        <v>20</v>
      </c>
      <c r="D142" s="161">
        <v>20</v>
      </c>
      <c r="E142" s="76">
        <v>40</v>
      </c>
      <c r="F142" s="76">
        <v>35</v>
      </c>
      <c r="G142" s="76">
        <v>50</v>
      </c>
      <c r="H142" s="162">
        <v>3</v>
      </c>
      <c r="I142" s="27"/>
      <c r="J142" s="26"/>
      <c r="K142" s="202"/>
      <c r="L142" s="27">
        <v>20</v>
      </c>
      <c r="M142" s="26">
        <v>20</v>
      </c>
      <c r="N142" s="169">
        <v>3</v>
      </c>
      <c r="O142" s="27"/>
      <c r="P142" s="26"/>
      <c r="Q142" s="169"/>
      <c r="R142" s="27"/>
      <c r="S142" s="26"/>
      <c r="T142" s="169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</row>
    <row r="143" spans="1:46" s="144" customFormat="1" ht="12" thickBot="1">
      <c r="A143" s="500">
        <v>21</v>
      </c>
      <c r="B143" s="387" t="s">
        <v>104</v>
      </c>
      <c r="C143" s="161">
        <v>10</v>
      </c>
      <c r="D143" s="161">
        <v>30</v>
      </c>
      <c r="E143" s="76">
        <v>40</v>
      </c>
      <c r="F143" s="76">
        <v>35</v>
      </c>
      <c r="G143" s="76">
        <v>75</v>
      </c>
      <c r="H143" s="162">
        <v>3</v>
      </c>
      <c r="I143" s="27"/>
      <c r="J143" s="26"/>
      <c r="K143" s="202"/>
      <c r="L143" s="27">
        <v>10</v>
      </c>
      <c r="M143" s="26">
        <v>30</v>
      </c>
      <c r="N143" s="169">
        <v>3</v>
      </c>
      <c r="O143" s="183"/>
      <c r="P143" s="168"/>
      <c r="Q143" s="169"/>
      <c r="R143" s="27"/>
      <c r="S143" s="26"/>
      <c r="T143" s="169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</row>
    <row r="144" spans="1:46" s="144" customFormat="1" ht="12" thickBot="1">
      <c r="A144" s="500">
        <v>22</v>
      </c>
      <c r="B144" s="164" t="s">
        <v>43</v>
      </c>
      <c r="C144" s="161">
        <v>15</v>
      </c>
      <c r="D144" s="161">
        <v>10</v>
      </c>
      <c r="E144" s="76">
        <v>25</v>
      </c>
      <c r="F144" s="76">
        <v>25</v>
      </c>
      <c r="G144" s="76">
        <v>50</v>
      </c>
      <c r="H144" s="162">
        <v>2</v>
      </c>
      <c r="I144" s="187"/>
      <c r="J144" s="179"/>
      <c r="K144" s="201"/>
      <c r="L144" s="187"/>
      <c r="M144" s="179"/>
      <c r="N144" s="178"/>
      <c r="O144" s="27"/>
      <c r="P144" s="26"/>
      <c r="Q144" s="169"/>
      <c r="R144" s="187">
        <v>15</v>
      </c>
      <c r="S144" s="179">
        <v>10</v>
      </c>
      <c r="T144" s="178">
        <v>2</v>
      </c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</row>
    <row r="145" spans="1:46" s="144" customFormat="1" ht="12" thickBot="1">
      <c r="A145" s="500">
        <v>23</v>
      </c>
      <c r="B145" s="164" t="s">
        <v>78</v>
      </c>
      <c r="C145" s="161">
        <v>20</v>
      </c>
      <c r="D145" s="161">
        <v>20</v>
      </c>
      <c r="E145" s="76">
        <v>40</v>
      </c>
      <c r="F145" s="76">
        <v>35</v>
      </c>
      <c r="G145" s="76">
        <v>75</v>
      </c>
      <c r="H145" s="162">
        <v>3</v>
      </c>
      <c r="I145" s="27"/>
      <c r="J145" s="26"/>
      <c r="K145" s="202"/>
      <c r="L145" s="27"/>
      <c r="M145" s="26"/>
      <c r="N145" s="169"/>
      <c r="O145" s="27"/>
      <c r="P145" s="26"/>
      <c r="Q145" s="169"/>
      <c r="R145" s="27">
        <v>20</v>
      </c>
      <c r="S145" s="26">
        <v>20</v>
      </c>
      <c r="T145" s="169">
        <v>3</v>
      </c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</row>
    <row r="146" spans="1:46" s="144" customFormat="1" ht="12" thickBot="1">
      <c r="A146" s="500">
        <v>24</v>
      </c>
      <c r="B146" s="164" t="s">
        <v>63</v>
      </c>
      <c r="C146" s="161">
        <v>20</v>
      </c>
      <c r="D146" s="161">
        <v>20</v>
      </c>
      <c r="E146" s="76">
        <v>40</v>
      </c>
      <c r="F146" s="76">
        <v>35</v>
      </c>
      <c r="G146" s="76">
        <v>75</v>
      </c>
      <c r="H146" s="162">
        <v>3</v>
      </c>
      <c r="I146" s="27"/>
      <c r="J146" s="26"/>
      <c r="K146" s="202"/>
      <c r="L146" s="27"/>
      <c r="M146" s="26"/>
      <c r="N146" s="169"/>
      <c r="O146" s="27">
        <v>20</v>
      </c>
      <c r="P146" s="26">
        <v>20</v>
      </c>
      <c r="Q146" s="169">
        <v>3</v>
      </c>
      <c r="R146" s="27"/>
      <c r="S146" s="26"/>
      <c r="T146" s="169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</row>
    <row r="147" spans="1:46" s="144" customFormat="1" ht="12" thickBot="1">
      <c r="A147" s="500">
        <v>25</v>
      </c>
      <c r="B147" s="340" t="s">
        <v>64</v>
      </c>
      <c r="C147" s="161">
        <v>25</v>
      </c>
      <c r="D147" s="161"/>
      <c r="E147" s="199">
        <v>25</v>
      </c>
      <c r="F147" s="199">
        <v>25</v>
      </c>
      <c r="G147" s="199">
        <v>50</v>
      </c>
      <c r="H147" s="195">
        <v>2</v>
      </c>
      <c r="I147" s="27"/>
      <c r="J147" s="26"/>
      <c r="K147" s="202"/>
      <c r="L147" s="27"/>
      <c r="M147" s="26"/>
      <c r="N147" s="169"/>
      <c r="O147" s="27">
        <v>25</v>
      </c>
      <c r="P147" s="26"/>
      <c r="Q147" s="169">
        <v>2</v>
      </c>
      <c r="R147" s="183"/>
      <c r="S147" s="168"/>
      <c r="T147" s="169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</row>
    <row r="148" spans="1:46" s="144" customFormat="1" ht="23.25" thickBot="1">
      <c r="A148" s="500">
        <v>26</v>
      </c>
      <c r="B148" s="164" t="s">
        <v>65</v>
      </c>
      <c r="C148" s="161">
        <v>15</v>
      </c>
      <c r="D148" s="161"/>
      <c r="E148" s="199">
        <v>15</v>
      </c>
      <c r="F148" s="199">
        <v>10</v>
      </c>
      <c r="G148" s="199">
        <v>25</v>
      </c>
      <c r="H148" s="195">
        <v>1</v>
      </c>
      <c r="I148" s="27"/>
      <c r="J148" s="26"/>
      <c r="K148" s="202"/>
      <c r="L148" s="27"/>
      <c r="M148" s="26"/>
      <c r="N148" s="169"/>
      <c r="O148" s="27">
        <v>15</v>
      </c>
      <c r="P148" s="26"/>
      <c r="Q148" s="169">
        <v>1</v>
      </c>
      <c r="R148" s="183"/>
      <c r="S148" s="168"/>
      <c r="T148" s="169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</row>
    <row r="149" spans="1:46" s="144" customFormat="1" ht="12" thickBot="1">
      <c r="A149" s="500">
        <v>27</v>
      </c>
      <c r="B149" s="164" t="s">
        <v>105</v>
      </c>
      <c r="C149" s="161">
        <v>20</v>
      </c>
      <c r="D149" s="161">
        <v>20</v>
      </c>
      <c r="E149" s="76">
        <v>40</v>
      </c>
      <c r="F149" s="76">
        <v>35</v>
      </c>
      <c r="G149" s="76">
        <v>75</v>
      </c>
      <c r="H149" s="162">
        <v>3</v>
      </c>
      <c r="I149" s="27"/>
      <c r="J149" s="26"/>
      <c r="K149" s="202"/>
      <c r="L149" s="27"/>
      <c r="M149" s="26"/>
      <c r="N149" s="169"/>
      <c r="O149" s="27">
        <v>20</v>
      </c>
      <c r="P149" s="26">
        <v>20</v>
      </c>
      <c r="Q149" s="169">
        <v>3</v>
      </c>
      <c r="R149" s="183"/>
      <c r="S149" s="168"/>
      <c r="T149" s="169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</row>
    <row r="150" spans="1:46" s="144" customFormat="1" ht="23.25" thickBot="1">
      <c r="A150" s="500">
        <v>28</v>
      </c>
      <c r="B150" s="164" t="s">
        <v>34</v>
      </c>
      <c r="C150" s="161">
        <v>10</v>
      </c>
      <c r="D150" s="161">
        <v>15</v>
      </c>
      <c r="E150" s="199">
        <v>25</v>
      </c>
      <c r="F150" s="199">
        <v>25</v>
      </c>
      <c r="G150" s="199">
        <v>50</v>
      </c>
      <c r="H150" s="195">
        <v>2</v>
      </c>
      <c r="I150" s="27"/>
      <c r="J150" s="26"/>
      <c r="K150" s="202"/>
      <c r="L150" s="27"/>
      <c r="M150" s="26"/>
      <c r="N150" s="169"/>
      <c r="O150" s="27">
        <v>10</v>
      </c>
      <c r="P150" s="26">
        <v>15</v>
      </c>
      <c r="Q150" s="169">
        <v>2</v>
      </c>
      <c r="R150" s="27"/>
      <c r="S150" s="26"/>
      <c r="T150" s="169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</row>
    <row r="151" spans="1:46" s="144" customFormat="1" ht="12" thickBot="1">
      <c r="A151" s="500">
        <v>29</v>
      </c>
      <c r="B151" s="164" t="s">
        <v>66</v>
      </c>
      <c r="C151" s="161"/>
      <c r="D151" s="161">
        <v>25</v>
      </c>
      <c r="E151" s="199">
        <v>25</v>
      </c>
      <c r="F151" s="199">
        <v>25</v>
      </c>
      <c r="G151" s="199">
        <v>50</v>
      </c>
      <c r="H151" s="195">
        <v>2</v>
      </c>
      <c r="I151" s="27"/>
      <c r="J151" s="26"/>
      <c r="K151" s="202"/>
      <c r="L151" s="27"/>
      <c r="M151" s="26"/>
      <c r="N151" s="169"/>
      <c r="O151" s="27"/>
      <c r="P151" s="26">
        <v>25</v>
      </c>
      <c r="Q151" s="169">
        <v>2</v>
      </c>
      <c r="R151" s="183"/>
      <c r="S151" s="168"/>
      <c r="T151" s="169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</row>
    <row r="152" spans="1:46" s="144" customFormat="1" ht="12" thickBot="1">
      <c r="A152" s="500">
        <v>30</v>
      </c>
      <c r="B152" s="164" t="s">
        <v>67</v>
      </c>
      <c r="C152" s="161">
        <v>25</v>
      </c>
      <c r="D152" s="161"/>
      <c r="E152" s="199">
        <v>25</v>
      </c>
      <c r="F152" s="199">
        <v>25</v>
      </c>
      <c r="G152" s="199">
        <v>50</v>
      </c>
      <c r="H152" s="195">
        <v>2</v>
      </c>
      <c r="I152" s="27"/>
      <c r="J152" s="26"/>
      <c r="K152" s="202"/>
      <c r="L152" s="27">
        <v>25</v>
      </c>
      <c r="M152" s="26"/>
      <c r="N152" s="169">
        <v>2</v>
      </c>
      <c r="O152" s="27"/>
      <c r="P152" s="26"/>
      <c r="Q152" s="169"/>
      <c r="R152" s="27"/>
      <c r="S152" s="168"/>
      <c r="T152" s="169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</row>
    <row r="153" spans="1:46" s="144" customFormat="1" ht="12" thickBot="1">
      <c r="A153" s="500">
        <v>31</v>
      </c>
      <c r="B153" s="164" t="s">
        <v>69</v>
      </c>
      <c r="C153" s="161">
        <v>20</v>
      </c>
      <c r="D153" s="161">
        <v>25</v>
      </c>
      <c r="E153" s="199">
        <v>45</v>
      </c>
      <c r="F153" s="199">
        <v>30</v>
      </c>
      <c r="G153" s="199">
        <v>75</v>
      </c>
      <c r="H153" s="195">
        <v>3</v>
      </c>
      <c r="I153" s="27"/>
      <c r="J153" s="26"/>
      <c r="K153" s="202"/>
      <c r="L153" s="27"/>
      <c r="M153" s="26"/>
      <c r="N153" s="169"/>
      <c r="O153" s="27">
        <v>20</v>
      </c>
      <c r="P153" s="26">
        <v>25</v>
      </c>
      <c r="Q153" s="169">
        <v>3</v>
      </c>
      <c r="R153" s="207"/>
      <c r="S153" s="171"/>
      <c r="T153" s="270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</row>
    <row r="154" spans="1:46" s="144" customFormat="1" ht="12" thickBot="1">
      <c r="A154" s="500">
        <v>32</v>
      </c>
      <c r="B154" s="173" t="s">
        <v>37</v>
      </c>
      <c r="C154" s="194">
        <v>15</v>
      </c>
      <c r="D154" s="199"/>
      <c r="E154" s="199">
        <v>15</v>
      </c>
      <c r="F154" s="199">
        <v>10</v>
      </c>
      <c r="G154" s="199">
        <v>25</v>
      </c>
      <c r="H154" s="195">
        <v>1</v>
      </c>
      <c r="I154" s="27"/>
      <c r="J154" s="26"/>
      <c r="K154" s="202"/>
      <c r="L154" s="27"/>
      <c r="M154" s="26"/>
      <c r="N154" s="169"/>
      <c r="O154" s="27"/>
      <c r="P154" s="26"/>
      <c r="Q154" s="169"/>
      <c r="R154" s="27">
        <v>15</v>
      </c>
      <c r="S154" s="26"/>
      <c r="T154" s="169">
        <v>1</v>
      </c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</row>
    <row r="155" spans="1:46" s="144" customFormat="1" ht="12" thickBot="1">
      <c r="A155" s="500">
        <v>33</v>
      </c>
      <c r="B155" s="164" t="s">
        <v>68</v>
      </c>
      <c r="C155" s="161">
        <v>25</v>
      </c>
      <c r="D155" s="161">
        <v>25</v>
      </c>
      <c r="E155" s="76">
        <v>50</v>
      </c>
      <c r="F155" s="76">
        <v>50</v>
      </c>
      <c r="G155" s="76">
        <v>100</v>
      </c>
      <c r="H155" s="162">
        <v>4</v>
      </c>
      <c r="I155" s="27"/>
      <c r="J155" s="26"/>
      <c r="K155" s="202"/>
      <c r="L155" s="27"/>
      <c r="M155" s="26"/>
      <c r="N155" s="169"/>
      <c r="O155" s="27"/>
      <c r="P155" s="26"/>
      <c r="Q155" s="169"/>
      <c r="R155" s="27">
        <v>25</v>
      </c>
      <c r="S155" s="26">
        <v>25</v>
      </c>
      <c r="T155" s="169">
        <v>4</v>
      </c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</row>
    <row r="156" spans="1:46" s="144" customFormat="1" ht="12" thickBot="1">
      <c r="A156" s="500">
        <v>34</v>
      </c>
      <c r="B156" s="164" t="s">
        <v>76</v>
      </c>
      <c r="C156" s="161">
        <v>15</v>
      </c>
      <c r="D156" s="161">
        <v>10</v>
      </c>
      <c r="E156" s="76">
        <v>25</v>
      </c>
      <c r="F156" s="76">
        <v>25</v>
      </c>
      <c r="G156" s="76">
        <v>50</v>
      </c>
      <c r="H156" s="162">
        <v>2</v>
      </c>
      <c r="I156" s="27"/>
      <c r="J156" s="26"/>
      <c r="K156" s="202"/>
      <c r="L156" s="207"/>
      <c r="M156" s="171"/>
      <c r="N156" s="270"/>
      <c r="O156" s="207"/>
      <c r="P156" s="171"/>
      <c r="Q156" s="270"/>
      <c r="R156" s="388">
        <v>15</v>
      </c>
      <c r="S156" s="334">
        <v>10</v>
      </c>
      <c r="T156" s="335">
        <v>2</v>
      </c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</row>
    <row r="157" spans="1:46" s="133" customFormat="1" ht="12" thickBot="1">
      <c r="A157" s="500">
        <v>35</v>
      </c>
      <c r="B157" s="340" t="s">
        <v>77</v>
      </c>
      <c r="C157" s="161">
        <v>25</v>
      </c>
      <c r="D157" s="76"/>
      <c r="E157" s="76">
        <v>25</v>
      </c>
      <c r="F157" s="76">
        <v>25</v>
      </c>
      <c r="G157" s="76">
        <v>50</v>
      </c>
      <c r="H157" s="162">
        <v>2</v>
      </c>
      <c r="I157" s="27"/>
      <c r="J157" s="26"/>
      <c r="K157" s="202"/>
      <c r="L157" s="27"/>
      <c r="M157" s="26"/>
      <c r="N157" s="169"/>
      <c r="O157" s="27"/>
      <c r="P157" s="26"/>
      <c r="Q157" s="169"/>
      <c r="R157" s="27">
        <v>25</v>
      </c>
      <c r="S157" s="26"/>
      <c r="T157" s="169">
        <v>2</v>
      </c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</row>
    <row r="158" spans="1:46" s="133" customFormat="1" ht="12" thickBot="1">
      <c r="A158" s="500">
        <v>36</v>
      </c>
      <c r="B158" s="163" t="s">
        <v>73</v>
      </c>
      <c r="C158" s="161"/>
      <c r="D158" s="161">
        <v>45</v>
      </c>
      <c r="E158" s="76">
        <v>45</v>
      </c>
      <c r="F158" s="76">
        <v>30</v>
      </c>
      <c r="G158" s="76">
        <v>75</v>
      </c>
      <c r="H158" s="162">
        <v>3</v>
      </c>
      <c r="I158" s="27"/>
      <c r="J158" s="26"/>
      <c r="K158" s="202"/>
      <c r="L158" s="388"/>
      <c r="M158" s="334">
        <v>30</v>
      </c>
      <c r="N158" s="335">
        <v>2</v>
      </c>
      <c r="O158" s="388"/>
      <c r="P158" s="334"/>
      <c r="Q158" s="335"/>
      <c r="R158" s="27"/>
      <c r="S158" s="26">
        <v>15</v>
      </c>
      <c r="T158" s="169">
        <v>1</v>
      </c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</row>
    <row r="159" spans="1:46" s="133" customFormat="1" ht="12" thickBot="1">
      <c r="A159" s="500">
        <v>37</v>
      </c>
      <c r="B159" s="163" t="s">
        <v>74</v>
      </c>
      <c r="C159" s="161"/>
      <c r="D159" s="161">
        <v>60</v>
      </c>
      <c r="E159" s="76">
        <v>60</v>
      </c>
      <c r="F159" s="76">
        <v>40</v>
      </c>
      <c r="G159" s="81">
        <v>100</v>
      </c>
      <c r="H159" s="162">
        <v>4</v>
      </c>
      <c r="I159" s="27"/>
      <c r="J159" s="26"/>
      <c r="K159" s="202"/>
      <c r="L159" s="388"/>
      <c r="M159" s="334">
        <v>15</v>
      </c>
      <c r="N159" s="335">
        <v>1</v>
      </c>
      <c r="O159" s="388"/>
      <c r="P159" s="334">
        <v>15</v>
      </c>
      <c r="Q159" s="335">
        <v>1</v>
      </c>
      <c r="R159" s="27"/>
      <c r="S159" s="26">
        <v>30</v>
      </c>
      <c r="T159" s="169">
        <v>2</v>
      </c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</row>
    <row r="160" spans="1:46" s="133" customFormat="1" ht="12" thickBot="1">
      <c r="A160" s="500">
        <v>38</v>
      </c>
      <c r="B160" s="163" t="s">
        <v>71</v>
      </c>
      <c r="C160" s="161">
        <v>30</v>
      </c>
      <c r="D160" s="161"/>
      <c r="E160" s="76">
        <v>30</v>
      </c>
      <c r="F160" s="76">
        <v>20</v>
      </c>
      <c r="G160" s="81">
        <v>50</v>
      </c>
      <c r="H160" s="162">
        <v>2</v>
      </c>
      <c r="I160" s="27"/>
      <c r="J160" s="26"/>
      <c r="K160" s="202"/>
      <c r="L160" s="388">
        <v>15</v>
      </c>
      <c r="M160" s="334"/>
      <c r="N160" s="335">
        <v>1</v>
      </c>
      <c r="O160" s="388">
        <v>15</v>
      </c>
      <c r="P160" s="334"/>
      <c r="Q160" s="335">
        <v>1</v>
      </c>
      <c r="R160" s="27"/>
      <c r="S160" s="26"/>
      <c r="T160" s="169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</row>
    <row r="161" spans="1:46" s="133" customFormat="1" ht="12" thickBot="1">
      <c r="A161" s="500">
        <v>39</v>
      </c>
      <c r="B161" s="163" t="s">
        <v>72</v>
      </c>
      <c r="C161" s="273">
        <v>30</v>
      </c>
      <c r="D161" s="273"/>
      <c r="E161" s="274">
        <v>30</v>
      </c>
      <c r="F161" s="274">
        <v>20</v>
      </c>
      <c r="G161" s="274">
        <v>50</v>
      </c>
      <c r="H161" s="275">
        <v>2</v>
      </c>
      <c r="I161" s="346"/>
      <c r="J161" s="300"/>
      <c r="K161" s="301"/>
      <c r="L161" s="389">
        <v>15</v>
      </c>
      <c r="M161" s="390"/>
      <c r="N161" s="391">
        <v>1</v>
      </c>
      <c r="O161" s="389">
        <v>15</v>
      </c>
      <c r="P161" s="390"/>
      <c r="Q161" s="391">
        <v>1</v>
      </c>
      <c r="R161" s="346"/>
      <c r="S161" s="300"/>
      <c r="T161" s="337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</row>
    <row r="162" spans="1:46" s="66" customFormat="1" ht="12" thickBot="1">
      <c r="A162" s="106"/>
      <c r="B162" s="98" t="s">
        <v>39</v>
      </c>
      <c r="C162" s="307">
        <f t="shared" ref="C162:H162" si="13">SUM(C140:C161)</f>
        <v>395</v>
      </c>
      <c r="D162" s="307">
        <f t="shared" si="13"/>
        <v>385</v>
      </c>
      <c r="E162" s="307">
        <f t="shared" si="13"/>
        <v>780</v>
      </c>
      <c r="F162" s="307">
        <f t="shared" si="13"/>
        <v>670</v>
      </c>
      <c r="G162" s="307">
        <f t="shared" si="13"/>
        <v>1425</v>
      </c>
      <c r="H162" s="307">
        <f t="shared" si="13"/>
        <v>58</v>
      </c>
      <c r="I162" s="320"/>
      <c r="J162" s="321"/>
      <c r="K162" s="322"/>
      <c r="L162" s="323">
        <f t="shared" ref="L162:T162" si="14">SUM(L140:L161)</f>
        <v>120</v>
      </c>
      <c r="M162" s="323">
        <f t="shared" si="14"/>
        <v>115</v>
      </c>
      <c r="N162" s="324">
        <f t="shared" si="14"/>
        <v>17</v>
      </c>
      <c r="O162" s="323">
        <f t="shared" si="14"/>
        <v>150</v>
      </c>
      <c r="P162" s="323">
        <f t="shared" si="14"/>
        <v>140</v>
      </c>
      <c r="Q162" s="324">
        <f t="shared" si="14"/>
        <v>21</v>
      </c>
      <c r="R162" s="323">
        <f t="shared" si="14"/>
        <v>125</v>
      </c>
      <c r="S162" s="325">
        <f t="shared" si="14"/>
        <v>130</v>
      </c>
      <c r="T162" s="326">
        <f t="shared" si="14"/>
        <v>20</v>
      </c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</row>
    <row r="163" spans="1:46" s="66" customFormat="1">
      <c r="A163" s="486"/>
      <c r="B163" s="581" t="s">
        <v>150</v>
      </c>
      <c r="C163" s="483">
        <f t="shared" ref="C163:T163" si="15">C26+C162</f>
        <v>655</v>
      </c>
      <c r="D163" s="483">
        <f t="shared" si="15"/>
        <v>645</v>
      </c>
      <c r="E163" s="483">
        <f t="shared" si="15"/>
        <v>1300</v>
      </c>
      <c r="F163" s="483">
        <f t="shared" si="15"/>
        <v>1525</v>
      </c>
      <c r="G163" s="483">
        <f t="shared" si="15"/>
        <v>2800</v>
      </c>
      <c r="H163" s="483">
        <f t="shared" si="15"/>
        <v>113</v>
      </c>
      <c r="I163" s="594">
        <f t="shared" si="15"/>
        <v>195</v>
      </c>
      <c r="J163" s="446">
        <f t="shared" si="15"/>
        <v>190</v>
      </c>
      <c r="K163" s="596">
        <f t="shared" si="15"/>
        <v>30</v>
      </c>
      <c r="L163" s="604">
        <f t="shared" si="15"/>
        <v>175</v>
      </c>
      <c r="M163" s="605">
        <f t="shared" si="15"/>
        <v>170</v>
      </c>
      <c r="N163" s="446">
        <f>N26+N162+N164</f>
        <v>30</v>
      </c>
      <c r="O163" s="598">
        <f t="shared" si="15"/>
        <v>160</v>
      </c>
      <c r="P163" s="605">
        <f t="shared" si="15"/>
        <v>155</v>
      </c>
      <c r="Q163" s="603">
        <f>Q26+Q162+Q164</f>
        <v>30</v>
      </c>
      <c r="R163" s="606">
        <f t="shared" si="15"/>
        <v>125</v>
      </c>
      <c r="S163" s="605">
        <f t="shared" si="15"/>
        <v>130</v>
      </c>
      <c r="T163" s="607">
        <f t="shared" si="15"/>
        <v>30</v>
      </c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</row>
    <row r="164" spans="1:46" s="65" customFormat="1">
      <c r="A164" s="464">
        <v>40</v>
      </c>
      <c r="B164" s="470" t="s">
        <v>130</v>
      </c>
      <c r="C164" s="216"/>
      <c r="D164" s="216"/>
      <c r="E164" s="648">
        <v>200</v>
      </c>
      <c r="F164" s="459"/>
      <c r="G164" s="459">
        <v>200</v>
      </c>
      <c r="H164" s="216">
        <v>7</v>
      </c>
      <c r="I164" s="216"/>
      <c r="J164" s="216"/>
      <c r="K164" s="216"/>
      <c r="L164" s="214"/>
      <c r="M164" s="652" t="s">
        <v>106</v>
      </c>
      <c r="N164" s="652">
        <v>4</v>
      </c>
      <c r="O164" s="216"/>
      <c r="P164" s="649" t="s">
        <v>106</v>
      </c>
      <c r="Q164" s="649">
        <v>3</v>
      </c>
      <c r="R164" s="216"/>
      <c r="S164" s="216"/>
      <c r="T164" s="654"/>
    </row>
    <row r="165" spans="1:46" s="65" customFormat="1">
      <c r="A165" s="464"/>
      <c r="B165" s="582" t="s">
        <v>151</v>
      </c>
      <c r="C165" s="216"/>
      <c r="D165" s="216"/>
      <c r="E165" s="584">
        <f>E163+E164</f>
        <v>1500</v>
      </c>
      <c r="F165" s="216"/>
      <c r="G165" s="216"/>
      <c r="H165" s="216">
        <f>SUM(H163:H164)</f>
        <v>120</v>
      </c>
      <c r="I165" s="216"/>
      <c r="J165" s="216"/>
      <c r="K165" s="216"/>
      <c r="L165" s="214"/>
      <c r="M165" s="216"/>
      <c r="N165" s="216"/>
      <c r="O165" s="216"/>
      <c r="P165" s="216"/>
      <c r="Q165" s="216"/>
      <c r="R165" s="216"/>
      <c r="S165" s="216"/>
      <c r="T165" s="216">
        <f>SUM(T163:T164)</f>
        <v>30</v>
      </c>
    </row>
    <row r="166" spans="1:46" s="64" customFormat="1" ht="12" thickBot="1">
      <c r="A166" s="47"/>
      <c r="B166" s="48"/>
      <c r="C166" s="221">
        <f>C163*100/E163</f>
        <v>50.384615384615387</v>
      </c>
      <c r="D166" s="222">
        <f>100-C166</f>
        <v>49.615384615384613</v>
      </c>
      <c r="E166" s="49"/>
      <c r="F166" s="49"/>
      <c r="G166" s="49"/>
      <c r="H166" s="49"/>
      <c r="I166" s="50"/>
      <c r="J166" s="50"/>
      <c r="K166" s="51"/>
      <c r="L166" s="50"/>
      <c r="M166" s="50"/>
      <c r="N166" s="217"/>
      <c r="O166" s="50"/>
      <c r="P166" s="50"/>
      <c r="Q166" s="217"/>
      <c r="R166" s="50"/>
      <c r="S166" s="50"/>
      <c r="T166" s="51">
        <f>SUM(T163:T164)</f>
        <v>30</v>
      </c>
      <c r="U166" s="462"/>
      <c r="V166" s="462"/>
      <c r="W166" s="462"/>
      <c r="X166" s="462"/>
      <c r="Y166" s="462"/>
      <c r="Z166" s="462"/>
      <c r="AA166" s="462"/>
      <c r="AB166" s="462"/>
      <c r="AC166" s="462"/>
      <c r="AD166" s="462"/>
      <c r="AE166" s="462"/>
      <c r="AF166" s="462"/>
      <c r="AG166" s="462"/>
      <c r="AH166" s="462"/>
      <c r="AI166" s="462"/>
      <c r="AJ166" s="462"/>
      <c r="AK166" s="462"/>
      <c r="AL166" s="462"/>
      <c r="AM166" s="462"/>
      <c r="AN166" s="462"/>
      <c r="AO166" s="462"/>
      <c r="AP166" s="462"/>
      <c r="AQ166" s="462"/>
      <c r="AR166" s="462"/>
      <c r="AS166" s="462"/>
      <c r="AT166" s="462"/>
    </row>
    <row r="167" spans="1:46" ht="12" thickBot="1">
      <c r="A167" s="765" t="s">
        <v>179</v>
      </c>
      <c r="B167" s="766"/>
      <c r="C167" s="768" t="s">
        <v>5</v>
      </c>
      <c r="D167" s="768" t="s">
        <v>6</v>
      </c>
      <c r="E167" s="768" t="s">
        <v>7</v>
      </c>
      <c r="F167" s="768" t="s">
        <v>8</v>
      </c>
      <c r="G167" s="741" t="s">
        <v>3</v>
      </c>
      <c r="H167" s="745" t="s">
        <v>4</v>
      </c>
      <c r="I167" s="732" t="s">
        <v>30</v>
      </c>
      <c r="J167" s="733"/>
      <c r="K167" s="734"/>
      <c r="L167" s="732" t="s">
        <v>31</v>
      </c>
      <c r="M167" s="733"/>
      <c r="N167" s="734"/>
      <c r="O167" s="732" t="s">
        <v>32</v>
      </c>
      <c r="P167" s="733"/>
      <c r="Q167" s="734"/>
      <c r="R167" s="732" t="s">
        <v>33</v>
      </c>
      <c r="S167" s="733"/>
      <c r="T167" s="734"/>
    </row>
    <row r="168" spans="1:46" ht="21.75" thickBot="1">
      <c r="A168" s="767"/>
      <c r="B168" s="767"/>
      <c r="C168" s="769"/>
      <c r="D168" s="769"/>
      <c r="E168" s="769"/>
      <c r="F168" s="769"/>
      <c r="G168" s="742"/>
      <c r="H168" s="746"/>
      <c r="I168" s="41" t="s">
        <v>13</v>
      </c>
      <c r="J168" s="40" t="s">
        <v>14</v>
      </c>
      <c r="K168" s="42" t="s">
        <v>4</v>
      </c>
      <c r="L168" s="22" t="s">
        <v>13</v>
      </c>
      <c r="M168" s="40" t="s">
        <v>14</v>
      </c>
      <c r="N168" s="42" t="s">
        <v>4</v>
      </c>
      <c r="O168" s="41" t="s">
        <v>5</v>
      </c>
      <c r="P168" s="40" t="s">
        <v>14</v>
      </c>
      <c r="Q168" s="42" t="s">
        <v>4</v>
      </c>
      <c r="R168" s="41" t="s">
        <v>13</v>
      </c>
      <c r="S168" s="40" t="s">
        <v>14</v>
      </c>
      <c r="T168" s="42" t="s">
        <v>4</v>
      </c>
    </row>
    <row r="169" spans="1:46" s="172" customFormat="1" ht="12" thickBot="1">
      <c r="A169" s="500">
        <v>18</v>
      </c>
      <c r="B169" s="381" t="s">
        <v>98</v>
      </c>
      <c r="C169" s="258">
        <v>30</v>
      </c>
      <c r="D169" s="259">
        <v>60</v>
      </c>
      <c r="E169" s="259">
        <v>90</v>
      </c>
      <c r="F169" s="259">
        <v>85</v>
      </c>
      <c r="G169" s="259">
        <v>175</v>
      </c>
      <c r="H169" s="260">
        <v>7</v>
      </c>
      <c r="I169" s="329"/>
      <c r="J169" s="262"/>
      <c r="K169" s="188"/>
      <c r="L169" s="330">
        <v>10</v>
      </c>
      <c r="M169" s="264">
        <v>20</v>
      </c>
      <c r="N169" s="188">
        <v>2</v>
      </c>
      <c r="O169" s="330">
        <v>10</v>
      </c>
      <c r="P169" s="264">
        <v>20</v>
      </c>
      <c r="Q169" s="189">
        <v>2</v>
      </c>
      <c r="R169" s="330">
        <v>10</v>
      </c>
      <c r="S169" s="264">
        <v>20</v>
      </c>
      <c r="T169" s="188">
        <v>3</v>
      </c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</row>
    <row r="170" spans="1:46" s="133" customFormat="1" ht="12" thickBot="1">
      <c r="A170" s="500">
        <v>19</v>
      </c>
      <c r="B170" s="662" t="s">
        <v>158</v>
      </c>
      <c r="C170" s="210">
        <v>25</v>
      </c>
      <c r="D170" s="210"/>
      <c r="E170" s="331">
        <v>25</v>
      </c>
      <c r="F170" s="331">
        <v>25</v>
      </c>
      <c r="G170" s="174">
        <v>50</v>
      </c>
      <c r="H170" s="165">
        <v>2</v>
      </c>
      <c r="I170" s="166"/>
      <c r="J170" s="168"/>
      <c r="K170" s="167"/>
      <c r="L170" s="25"/>
      <c r="M170" s="26"/>
      <c r="N170" s="169"/>
      <c r="O170" s="25"/>
      <c r="P170" s="168"/>
      <c r="Q170" s="169"/>
      <c r="R170" s="25">
        <v>25</v>
      </c>
      <c r="S170" s="168"/>
      <c r="T170" s="169">
        <v>2</v>
      </c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</row>
    <row r="171" spans="1:46" s="133" customFormat="1" ht="12" thickBot="1">
      <c r="A171" s="500">
        <v>20</v>
      </c>
      <c r="B171" s="662" t="s">
        <v>159</v>
      </c>
      <c r="C171" s="516">
        <v>10</v>
      </c>
      <c r="D171" s="516">
        <v>15</v>
      </c>
      <c r="E171" s="236">
        <v>25</v>
      </c>
      <c r="F171" s="236">
        <v>25</v>
      </c>
      <c r="G171" s="517">
        <v>50</v>
      </c>
      <c r="H171" s="517">
        <v>2</v>
      </c>
      <c r="I171" s="518"/>
      <c r="J171" s="519"/>
      <c r="K171" s="520"/>
      <c r="L171" s="25">
        <v>10</v>
      </c>
      <c r="M171" s="26">
        <v>15</v>
      </c>
      <c r="N171" s="169">
        <v>2</v>
      </c>
      <c r="O171" s="166"/>
      <c r="P171" s="168"/>
      <c r="Q171" s="169"/>
      <c r="R171" s="119"/>
      <c r="S171" s="171"/>
      <c r="T171" s="270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</row>
    <row r="172" spans="1:46" s="133" customFormat="1" ht="12" thickBot="1">
      <c r="A172" s="500">
        <v>21</v>
      </c>
      <c r="B172" s="662" t="s">
        <v>160</v>
      </c>
      <c r="C172" s="516">
        <v>20</v>
      </c>
      <c r="D172" s="516">
        <v>20</v>
      </c>
      <c r="E172" s="236">
        <v>40</v>
      </c>
      <c r="F172" s="236">
        <v>35</v>
      </c>
      <c r="G172" s="528">
        <v>75</v>
      </c>
      <c r="H172" s="517">
        <v>3</v>
      </c>
      <c r="I172" s="518"/>
      <c r="J172" s="519"/>
      <c r="K172" s="520"/>
      <c r="L172" s="25"/>
      <c r="M172" s="26"/>
      <c r="N172" s="169"/>
      <c r="O172" s="166"/>
      <c r="P172" s="168"/>
      <c r="Q172" s="169"/>
      <c r="R172" s="25">
        <v>20</v>
      </c>
      <c r="S172" s="26">
        <v>20</v>
      </c>
      <c r="T172" s="169">
        <v>3</v>
      </c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</row>
    <row r="173" spans="1:46" s="133" customFormat="1" ht="12" thickBot="1">
      <c r="A173" s="500">
        <v>22</v>
      </c>
      <c r="B173" s="662" t="s">
        <v>161</v>
      </c>
      <c r="C173" s="516">
        <v>25</v>
      </c>
      <c r="D173" s="516"/>
      <c r="E173" s="236">
        <v>25</v>
      </c>
      <c r="F173" s="236">
        <v>25</v>
      </c>
      <c r="G173" s="517">
        <v>50</v>
      </c>
      <c r="H173" s="517">
        <v>2</v>
      </c>
      <c r="I173" s="518"/>
      <c r="J173" s="519"/>
      <c r="K173" s="520"/>
      <c r="L173" s="25"/>
      <c r="M173" s="26"/>
      <c r="N173" s="169"/>
      <c r="O173" s="25">
        <v>25</v>
      </c>
      <c r="P173" s="26"/>
      <c r="Q173" s="169">
        <v>2</v>
      </c>
      <c r="R173" s="25"/>
      <c r="S173" s="26"/>
      <c r="T173" s="169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</row>
    <row r="174" spans="1:46" s="133" customFormat="1" ht="12" thickBot="1">
      <c r="A174" s="500">
        <v>23</v>
      </c>
      <c r="B174" s="662" t="s">
        <v>162</v>
      </c>
      <c r="C174" s="516">
        <v>25</v>
      </c>
      <c r="D174" s="516"/>
      <c r="E174" s="236">
        <v>25</v>
      </c>
      <c r="F174" s="236">
        <v>25</v>
      </c>
      <c r="G174" s="517">
        <v>50</v>
      </c>
      <c r="H174" s="517">
        <v>2</v>
      </c>
      <c r="I174" s="518"/>
      <c r="J174" s="519"/>
      <c r="K174" s="520"/>
      <c r="L174" s="25">
        <v>25</v>
      </c>
      <c r="M174" s="26"/>
      <c r="N174" s="169">
        <v>2</v>
      </c>
      <c r="O174" s="166"/>
      <c r="P174" s="168"/>
      <c r="Q174" s="169"/>
      <c r="R174" s="166"/>
      <c r="S174" s="168"/>
      <c r="T174" s="169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</row>
    <row r="175" spans="1:46" s="133" customFormat="1" ht="12" thickBot="1">
      <c r="A175" s="500">
        <v>24</v>
      </c>
      <c r="B175" s="662" t="s">
        <v>163</v>
      </c>
      <c r="C175" s="516">
        <v>10</v>
      </c>
      <c r="D175" s="516">
        <v>15</v>
      </c>
      <c r="E175" s="236">
        <v>25</v>
      </c>
      <c r="F175" s="236">
        <v>5</v>
      </c>
      <c r="G175" s="517">
        <v>30</v>
      </c>
      <c r="H175" s="517">
        <v>1</v>
      </c>
      <c r="I175" s="518"/>
      <c r="J175" s="519"/>
      <c r="K175" s="520"/>
      <c r="L175" s="25"/>
      <c r="M175" s="26"/>
      <c r="N175" s="169"/>
      <c r="O175" s="332"/>
      <c r="P175" s="333"/>
      <c r="Q175" s="270"/>
      <c r="R175" s="25">
        <v>10</v>
      </c>
      <c r="S175" s="26">
        <v>15</v>
      </c>
      <c r="T175" s="169">
        <v>1</v>
      </c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</row>
    <row r="176" spans="1:46" s="133" customFormat="1" ht="12" thickBot="1">
      <c r="A176" s="500">
        <v>25</v>
      </c>
      <c r="B176" s="662" t="s">
        <v>164</v>
      </c>
      <c r="C176" s="516"/>
      <c r="D176" s="516">
        <v>30</v>
      </c>
      <c r="E176" s="236">
        <v>30</v>
      </c>
      <c r="F176" s="236">
        <v>20</v>
      </c>
      <c r="G176" s="517">
        <v>50</v>
      </c>
      <c r="H176" s="517">
        <v>2</v>
      </c>
      <c r="I176" s="518"/>
      <c r="J176" s="519"/>
      <c r="K176" s="520"/>
      <c r="L176" s="25"/>
      <c r="M176" s="26">
        <v>30</v>
      </c>
      <c r="N176" s="169">
        <v>2</v>
      </c>
      <c r="O176" s="166"/>
      <c r="P176" s="132"/>
      <c r="Q176" s="588"/>
      <c r="R176" s="166"/>
      <c r="S176" s="168"/>
      <c r="T176" s="169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</row>
    <row r="177" spans="1:46" s="133" customFormat="1" ht="12" thickBot="1">
      <c r="A177" s="500">
        <v>26</v>
      </c>
      <c r="B177" s="662" t="s">
        <v>165</v>
      </c>
      <c r="C177" s="516">
        <v>10</v>
      </c>
      <c r="D177" s="516">
        <v>20</v>
      </c>
      <c r="E177" s="236">
        <v>30</v>
      </c>
      <c r="F177" s="236">
        <v>20</v>
      </c>
      <c r="G177" s="517">
        <v>50</v>
      </c>
      <c r="H177" s="517">
        <v>2</v>
      </c>
      <c r="I177" s="518"/>
      <c r="J177" s="519"/>
      <c r="K177" s="520"/>
      <c r="L177" s="25"/>
      <c r="M177" s="168"/>
      <c r="N177" s="169"/>
      <c r="O177" s="25"/>
      <c r="P177" s="26"/>
      <c r="Q177" s="169"/>
      <c r="R177" s="25">
        <v>10</v>
      </c>
      <c r="S177" s="26">
        <v>20</v>
      </c>
      <c r="T177" s="169">
        <v>2</v>
      </c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</row>
    <row r="178" spans="1:46" s="133" customFormat="1" ht="12" thickBot="1">
      <c r="A178" s="500">
        <v>27</v>
      </c>
      <c r="B178" s="662" t="s">
        <v>166</v>
      </c>
      <c r="C178" s="516">
        <v>15</v>
      </c>
      <c r="D178" s="516">
        <v>25</v>
      </c>
      <c r="E178" s="522">
        <v>40</v>
      </c>
      <c r="F178" s="522">
        <v>35</v>
      </c>
      <c r="G178" s="517">
        <v>75</v>
      </c>
      <c r="H178" s="523">
        <v>3</v>
      </c>
      <c r="I178" s="518"/>
      <c r="J178" s="519"/>
      <c r="K178" s="520"/>
      <c r="L178" s="25"/>
      <c r="M178" s="26"/>
      <c r="N178" s="169"/>
      <c r="O178" s="25">
        <v>15</v>
      </c>
      <c r="P178" s="26">
        <v>25</v>
      </c>
      <c r="Q178" s="169">
        <v>3</v>
      </c>
      <c r="R178" s="25"/>
      <c r="S178" s="26"/>
      <c r="T178" s="169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</row>
    <row r="179" spans="1:46" s="133" customFormat="1" ht="12" thickBot="1">
      <c r="A179" s="500">
        <v>28</v>
      </c>
      <c r="B179" s="662" t="s">
        <v>167</v>
      </c>
      <c r="C179" s="516">
        <v>15</v>
      </c>
      <c r="D179" s="516">
        <v>10</v>
      </c>
      <c r="E179" s="522">
        <v>25</v>
      </c>
      <c r="F179" s="522">
        <v>25</v>
      </c>
      <c r="G179" s="517">
        <v>50</v>
      </c>
      <c r="H179" s="523">
        <v>2</v>
      </c>
      <c r="I179" s="518"/>
      <c r="J179" s="519"/>
      <c r="K179" s="520"/>
      <c r="L179" s="25"/>
      <c r="M179" s="26"/>
      <c r="N179" s="169"/>
      <c r="O179" s="25">
        <v>15</v>
      </c>
      <c r="P179" s="26">
        <v>10</v>
      </c>
      <c r="Q179" s="169">
        <v>2</v>
      </c>
      <c r="R179" s="25"/>
      <c r="S179" s="26"/>
      <c r="T179" s="169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</row>
    <row r="180" spans="1:46" s="133" customFormat="1" ht="12" thickBot="1">
      <c r="A180" s="500">
        <v>29</v>
      </c>
      <c r="B180" s="662" t="s">
        <v>168</v>
      </c>
      <c r="C180" s="516">
        <v>25</v>
      </c>
      <c r="D180" s="516"/>
      <c r="E180" s="522">
        <v>25</v>
      </c>
      <c r="F180" s="522">
        <v>25</v>
      </c>
      <c r="G180" s="517">
        <v>50</v>
      </c>
      <c r="H180" s="523">
        <v>2</v>
      </c>
      <c r="I180" s="518"/>
      <c r="J180" s="519"/>
      <c r="K180" s="520"/>
      <c r="L180" s="25">
        <v>25</v>
      </c>
      <c r="M180" s="26"/>
      <c r="N180" s="169">
        <v>2</v>
      </c>
      <c r="O180" s="25"/>
      <c r="P180" s="26"/>
      <c r="Q180" s="169"/>
      <c r="R180" s="25"/>
      <c r="S180" s="26"/>
      <c r="T180" s="169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</row>
    <row r="181" spans="1:46" s="133" customFormat="1" ht="12" thickBot="1">
      <c r="A181" s="500">
        <v>30</v>
      </c>
      <c r="B181" s="662" t="s">
        <v>181</v>
      </c>
      <c r="C181" s="516"/>
      <c r="D181" s="516">
        <v>25</v>
      </c>
      <c r="E181" s="522">
        <v>25</v>
      </c>
      <c r="F181" s="522">
        <v>25</v>
      </c>
      <c r="G181" s="517">
        <v>50</v>
      </c>
      <c r="H181" s="523">
        <v>2</v>
      </c>
      <c r="I181" s="518"/>
      <c r="J181" s="519"/>
      <c r="K181" s="520"/>
      <c r="L181" s="25"/>
      <c r="M181" s="26"/>
      <c r="N181" s="169"/>
      <c r="O181" s="25"/>
      <c r="P181" s="26">
        <v>25</v>
      </c>
      <c r="Q181" s="169">
        <v>2</v>
      </c>
      <c r="R181" s="25"/>
      <c r="S181" s="26"/>
      <c r="T181" s="169"/>
      <c r="U181" s="132"/>
      <c r="V181" s="132"/>
      <c r="W181" s="714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</row>
    <row r="182" spans="1:46" s="133" customFormat="1" ht="12" thickBot="1">
      <c r="A182" s="500">
        <v>31</v>
      </c>
      <c r="B182" s="662" t="s">
        <v>169</v>
      </c>
      <c r="C182" s="516">
        <v>25</v>
      </c>
      <c r="D182" s="516"/>
      <c r="E182" s="522">
        <v>25</v>
      </c>
      <c r="F182" s="522">
        <v>25</v>
      </c>
      <c r="G182" s="528">
        <v>50</v>
      </c>
      <c r="H182" s="523">
        <v>2</v>
      </c>
      <c r="I182" s="518"/>
      <c r="J182" s="519"/>
      <c r="K182" s="520"/>
      <c r="L182" s="135"/>
      <c r="M182" s="132"/>
      <c r="N182" s="587"/>
      <c r="O182" s="284">
        <v>25</v>
      </c>
      <c r="P182" s="20"/>
      <c r="Q182" s="238">
        <v>2</v>
      </c>
      <c r="R182" s="25"/>
      <c r="S182" s="26"/>
      <c r="T182" s="169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</row>
    <row r="183" spans="1:46" s="133" customFormat="1" ht="12" thickBot="1">
      <c r="A183" s="500">
        <v>32</v>
      </c>
      <c r="B183" s="662" t="s">
        <v>170</v>
      </c>
      <c r="C183" s="516"/>
      <c r="D183" s="516">
        <v>30</v>
      </c>
      <c r="E183" s="522">
        <v>30</v>
      </c>
      <c r="F183" s="522">
        <v>20</v>
      </c>
      <c r="G183" s="517">
        <v>50</v>
      </c>
      <c r="H183" s="523">
        <v>2</v>
      </c>
      <c r="I183" s="284"/>
      <c r="J183" s="20"/>
      <c r="K183" s="436"/>
      <c r="L183" s="284"/>
      <c r="M183" s="20"/>
      <c r="N183" s="238"/>
      <c r="O183" s="284"/>
      <c r="P183" s="20">
        <v>30</v>
      </c>
      <c r="Q183" s="238">
        <v>2</v>
      </c>
      <c r="R183" s="25"/>
      <c r="S183" s="26"/>
      <c r="T183" s="169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</row>
    <row r="184" spans="1:46" s="133" customFormat="1" ht="12" thickBot="1">
      <c r="A184" s="500">
        <v>33</v>
      </c>
      <c r="B184" s="662" t="s">
        <v>171</v>
      </c>
      <c r="C184" s="516">
        <v>10</v>
      </c>
      <c r="D184" s="516">
        <v>15</v>
      </c>
      <c r="E184" s="522">
        <v>25</v>
      </c>
      <c r="F184" s="522">
        <v>25</v>
      </c>
      <c r="G184" s="517">
        <v>50</v>
      </c>
      <c r="H184" s="523">
        <v>2</v>
      </c>
      <c r="I184" s="518"/>
      <c r="J184" s="519"/>
      <c r="K184" s="520"/>
      <c r="L184" s="284"/>
      <c r="M184" s="519"/>
      <c r="N184" s="238"/>
      <c r="O184" s="284">
        <v>10</v>
      </c>
      <c r="P184" s="20">
        <v>15</v>
      </c>
      <c r="Q184" s="238">
        <v>2</v>
      </c>
      <c r="R184" s="25"/>
      <c r="S184" s="26"/>
      <c r="T184" s="169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</row>
    <row r="185" spans="1:46" s="133" customFormat="1" ht="12" thickBot="1">
      <c r="A185" s="500">
        <v>34</v>
      </c>
      <c r="B185" s="662" t="s">
        <v>172</v>
      </c>
      <c r="C185" s="516"/>
      <c r="D185" s="516">
        <v>25</v>
      </c>
      <c r="E185" s="522">
        <v>25</v>
      </c>
      <c r="F185" s="522">
        <v>25</v>
      </c>
      <c r="G185" s="517">
        <v>50</v>
      </c>
      <c r="H185" s="523">
        <v>2</v>
      </c>
      <c r="I185" s="518"/>
      <c r="J185" s="519"/>
      <c r="K185" s="520"/>
      <c r="L185" s="284"/>
      <c r="M185" s="20"/>
      <c r="N185" s="238"/>
      <c r="O185" s="284"/>
      <c r="P185" s="524"/>
      <c r="Q185" s="521"/>
      <c r="R185" s="25"/>
      <c r="S185" s="26">
        <v>25</v>
      </c>
      <c r="T185" s="169">
        <v>2</v>
      </c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</row>
    <row r="186" spans="1:46" s="133" customFormat="1" ht="12" thickBot="1">
      <c r="A186" s="500">
        <v>35</v>
      </c>
      <c r="B186" s="662" t="s">
        <v>173</v>
      </c>
      <c r="C186" s="516">
        <v>10</v>
      </c>
      <c r="D186" s="516">
        <v>20</v>
      </c>
      <c r="E186" s="522">
        <v>30</v>
      </c>
      <c r="F186" s="522">
        <v>20</v>
      </c>
      <c r="G186" s="517">
        <v>50</v>
      </c>
      <c r="H186" s="523">
        <v>2</v>
      </c>
      <c r="I186" s="518"/>
      <c r="J186" s="519"/>
      <c r="K186" s="520"/>
      <c r="L186" s="284">
        <v>10</v>
      </c>
      <c r="M186" s="20">
        <v>20</v>
      </c>
      <c r="N186" s="238">
        <v>2</v>
      </c>
      <c r="O186" s="284"/>
      <c r="P186" s="20"/>
      <c r="Q186" s="238"/>
      <c r="R186" s="119"/>
      <c r="S186" s="171"/>
      <c r="T186" s="169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</row>
    <row r="187" spans="1:46" s="172" customFormat="1" ht="12" thickBot="1">
      <c r="A187" s="500">
        <v>36</v>
      </c>
      <c r="B187" s="662" t="s">
        <v>174</v>
      </c>
      <c r="C187" s="516">
        <v>25</v>
      </c>
      <c r="D187" s="516"/>
      <c r="E187" s="236">
        <v>25</v>
      </c>
      <c r="F187" s="236">
        <v>25</v>
      </c>
      <c r="G187" s="592">
        <v>50</v>
      </c>
      <c r="H187" s="517">
        <v>2</v>
      </c>
      <c r="I187" s="518"/>
      <c r="J187" s="519"/>
      <c r="K187" s="525"/>
      <c r="L187" s="284"/>
      <c r="M187" s="519"/>
      <c r="N187" s="238"/>
      <c r="O187" s="284">
        <v>25</v>
      </c>
      <c r="P187" s="20"/>
      <c r="Q187" s="238">
        <v>2</v>
      </c>
      <c r="R187" s="25"/>
      <c r="S187" s="26"/>
      <c r="T187" s="169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1"/>
      <c r="AS187" s="171"/>
      <c r="AT187" s="171"/>
    </row>
    <row r="188" spans="1:46" s="172" customFormat="1" ht="12" thickBot="1">
      <c r="A188" s="500">
        <v>37</v>
      </c>
      <c r="B188" s="662" t="s">
        <v>175</v>
      </c>
      <c r="C188" s="526"/>
      <c r="D188" s="526">
        <v>25</v>
      </c>
      <c r="E188" s="527">
        <v>25</v>
      </c>
      <c r="F188" s="527">
        <v>25</v>
      </c>
      <c r="G188" s="528">
        <v>50</v>
      </c>
      <c r="H188" s="528">
        <v>2</v>
      </c>
      <c r="I188" s="529"/>
      <c r="J188" s="530"/>
      <c r="K188" s="531"/>
      <c r="L188" s="532"/>
      <c r="M188" s="530"/>
      <c r="N188" s="533"/>
      <c r="O188" s="529"/>
      <c r="P188" s="530"/>
      <c r="Q188" s="238"/>
      <c r="R188" s="25"/>
      <c r="S188" s="26">
        <v>25</v>
      </c>
      <c r="T188" s="169">
        <v>2</v>
      </c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</row>
    <row r="189" spans="1:46" s="171" customFormat="1" ht="12" thickBot="1">
      <c r="A189" s="500">
        <v>38</v>
      </c>
      <c r="B189" s="662" t="s">
        <v>176</v>
      </c>
      <c r="C189" s="516">
        <v>20</v>
      </c>
      <c r="D189" s="516">
        <v>20</v>
      </c>
      <c r="E189" s="236">
        <v>40</v>
      </c>
      <c r="F189" s="236">
        <v>35</v>
      </c>
      <c r="G189" s="517">
        <v>75</v>
      </c>
      <c r="H189" s="517">
        <v>3</v>
      </c>
      <c r="I189" s="518"/>
      <c r="J189" s="519"/>
      <c r="K189" s="520"/>
      <c r="L189" s="284"/>
      <c r="M189" s="519"/>
      <c r="N189" s="238"/>
      <c r="O189" s="518"/>
      <c r="P189" s="519"/>
      <c r="Q189" s="238"/>
      <c r="R189" s="25">
        <v>20</v>
      </c>
      <c r="S189" s="26">
        <v>20</v>
      </c>
      <c r="T189" s="169">
        <v>3</v>
      </c>
    </row>
    <row r="190" spans="1:46" s="171" customFormat="1" ht="12" thickBot="1">
      <c r="A190" s="500">
        <v>39</v>
      </c>
      <c r="B190" s="662" t="s">
        <v>177</v>
      </c>
      <c r="C190" s="516">
        <v>25</v>
      </c>
      <c r="D190" s="516"/>
      <c r="E190" s="236">
        <v>25</v>
      </c>
      <c r="F190" s="236">
        <v>25</v>
      </c>
      <c r="G190" s="517">
        <v>50</v>
      </c>
      <c r="H190" s="517">
        <v>2</v>
      </c>
      <c r="I190" s="518"/>
      <c r="J190" s="519"/>
      <c r="K190" s="520"/>
      <c r="L190" s="284">
        <v>25</v>
      </c>
      <c r="M190" s="519"/>
      <c r="N190" s="238">
        <v>2</v>
      </c>
      <c r="O190" s="518"/>
      <c r="P190" s="519"/>
      <c r="Q190" s="238"/>
      <c r="R190" s="25"/>
      <c r="S190" s="26"/>
      <c r="T190" s="169"/>
    </row>
    <row r="191" spans="1:46" s="171" customFormat="1" ht="23.25" thickBot="1">
      <c r="A191" s="500">
        <v>40</v>
      </c>
      <c r="B191" s="663" t="s">
        <v>178</v>
      </c>
      <c r="C191" s="516"/>
      <c r="D191" s="516">
        <v>25</v>
      </c>
      <c r="E191" s="236">
        <v>25</v>
      </c>
      <c r="F191" s="236">
        <v>25</v>
      </c>
      <c r="G191" s="517">
        <v>50</v>
      </c>
      <c r="H191" s="517">
        <v>2</v>
      </c>
      <c r="I191" s="518"/>
      <c r="J191" s="519"/>
      <c r="K191" s="520"/>
      <c r="L191" s="284"/>
      <c r="M191" s="20">
        <v>25</v>
      </c>
      <c r="N191" s="238">
        <v>2</v>
      </c>
      <c r="O191" s="518"/>
      <c r="P191" s="519"/>
      <c r="Q191" s="238"/>
      <c r="R191" s="25"/>
      <c r="S191" s="26"/>
      <c r="T191" s="169"/>
    </row>
    <row r="192" spans="1:46" s="132" customFormat="1" ht="12" thickBot="1">
      <c r="A192" s="500">
        <v>41</v>
      </c>
      <c r="B192" s="662" t="s">
        <v>73</v>
      </c>
      <c r="C192" s="194"/>
      <c r="D192" s="194">
        <v>30</v>
      </c>
      <c r="E192" s="199">
        <v>30</v>
      </c>
      <c r="F192" s="199">
        <v>20</v>
      </c>
      <c r="G192" s="195">
        <v>50</v>
      </c>
      <c r="H192" s="195">
        <v>2</v>
      </c>
      <c r="I192" s="175"/>
      <c r="J192" s="176"/>
      <c r="K192" s="177"/>
      <c r="L192" s="200"/>
      <c r="M192" s="179">
        <v>30</v>
      </c>
      <c r="N192" s="178">
        <v>2</v>
      </c>
      <c r="O192" s="175"/>
      <c r="P192" s="176"/>
      <c r="Q192" s="178"/>
      <c r="R192" s="200"/>
      <c r="S192" s="26"/>
      <c r="T192" s="169"/>
    </row>
    <row r="193" spans="1:46" s="132" customFormat="1" ht="12" thickBot="1">
      <c r="A193" s="500">
        <v>42</v>
      </c>
      <c r="B193" s="662" t="s">
        <v>71</v>
      </c>
      <c r="C193" s="194">
        <v>15</v>
      </c>
      <c r="D193" s="194"/>
      <c r="E193" s="199">
        <v>15</v>
      </c>
      <c r="F193" s="199">
        <v>10</v>
      </c>
      <c r="G193" s="195">
        <v>25</v>
      </c>
      <c r="H193" s="195">
        <v>1</v>
      </c>
      <c r="I193" s="175"/>
      <c r="J193" s="176"/>
      <c r="K193" s="177"/>
      <c r="L193" s="200"/>
      <c r="M193" s="176"/>
      <c r="N193" s="178"/>
      <c r="O193" s="200">
        <v>15</v>
      </c>
      <c r="P193" s="176"/>
      <c r="Q193" s="178">
        <v>1</v>
      </c>
      <c r="R193" s="200"/>
      <c r="S193" s="179"/>
      <c r="T193" s="178"/>
    </row>
    <row r="194" spans="1:46" s="132" customFormat="1" ht="12" thickBot="1">
      <c r="A194" s="500">
        <v>43</v>
      </c>
      <c r="B194" s="662" t="s">
        <v>72</v>
      </c>
      <c r="C194" s="273">
        <v>30</v>
      </c>
      <c r="D194" s="273"/>
      <c r="E194" s="274">
        <v>30</v>
      </c>
      <c r="F194" s="274">
        <v>20</v>
      </c>
      <c r="G194" s="275">
        <v>50</v>
      </c>
      <c r="H194" s="275">
        <v>2</v>
      </c>
      <c r="I194" s="302"/>
      <c r="J194" s="297"/>
      <c r="K194" s="336"/>
      <c r="L194" s="299"/>
      <c r="M194" s="300"/>
      <c r="N194" s="337"/>
      <c r="O194" s="338"/>
      <c r="P194" s="338"/>
      <c r="Q194" s="339"/>
      <c r="R194" s="299">
        <v>30</v>
      </c>
      <c r="S194" s="300"/>
      <c r="T194" s="337">
        <v>2</v>
      </c>
    </row>
    <row r="195" spans="1:46" s="65" customFormat="1" ht="12" thickBot="1">
      <c r="A195" s="148"/>
      <c r="B195" s="98" t="s">
        <v>39</v>
      </c>
      <c r="C195" s="123">
        <f t="shared" ref="C195:H195" si="16">SUM(C169:C194)</f>
        <v>370</v>
      </c>
      <c r="D195" s="307">
        <f t="shared" si="16"/>
        <v>410</v>
      </c>
      <c r="E195" s="307">
        <f t="shared" si="16"/>
        <v>780</v>
      </c>
      <c r="F195" s="307">
        <f t="shared" si="16"/>
        <v>675</v>
      </c>
      <c r="G195" s="307">
        <f t="shared" si="16"/>
        <v>1455</v>
      </c>
      <c r="H195" s="307">
        <f t="shared" si="16"/>
        <v>58</v>
      </c>
      <c r="I195" s="315"/>
      <c r="J195" s="316"/>
      <c r="K195" s="317"/>
      <c r="L195" s="318">
        <f t="shared" ref="L195:T195" si="17">SUM(L169:L194)</f>
        <v>105</v>
      </c>
      <c r="M195" s="319">
        <f t="shared" si="17"/>
        <v>140</v>
      </c>
      <c r="N195" s="319">
        <f t="shared" si="17"/>
        <v>18</v>
      </c>
      <c r="O195" s="319">
        <f t="shared" si="17"/>
        <v>140</v>
      </c>
      <c r="P195" s="319">
        <f t="shared" si="17"/>
        <v>125</v>
      </c>
      <c r="Q195" s="319">
        <f t="shared" si="17"/>
        <v>20</v>
      </c>
      <c r="R195" s="319">
        <f t="shared" si="17"/>
        <v>125</v>
      </c>
      <c r="S195" s="319">
        <f t="shared" si="17"/>
        <v>145</v>
      </c>
      <c r="T195" s="327">
        <f t="shared" si="17"/>
        <v>20</v>
      </c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4"/>
      <c r="AE195" s="204"/>
      <c r="AF195" s="204"/>
      <c r="AG195" s="204"/>
      <c r="AH195" s="204"/>
      <c r="AI195" s="204"/>
      <c r="AJ195" s="204"/>
      <c r="AK195" s="204"/>
      <c r="AL195" s="204"/>
      <c r="AM195" s="204"/>
    </row>
    <row r="196" spans="1:46">
      <c r="A196" s="112"/>
      <c r="B196" s="581" t="s">
        <v>150</v>
      </c>
      <c r="C196" s="328">
        <f t="shared" ref="C196:T196" si="18">C26+C195</f>
        <v>630</v>
      </c>
      <c r="D196" s="122">
        <f t="shared" si="18"/>
        <v>670</v>
      </c>
      <c r="E196" s="122">
        <f t="shared" si="18"/>
        <v>1300</v>
      </c>
      <c r="F196" s="122">
        <f t="shared" si="18"/>
        <v>1530</v>
      </c>
      <c r="G196" s="122">
        <f t="shared" si="18"/>
        <v>2830</v>
      </c>
      <c r="H196" s="122">
        <f t="shared" si="18"/>
        <v>113</v>
      </c>
      <c r="I196" s="599">
        <f t="shared" si="18"/>
        <v>195</v>
      </c>
      <c r="J196" s="601">
        <f t="shared" si="18"/>
        <v>190</v>
      </c>
      <c r="K196" s="600">
        <f t="shared" si="18"/>
        <v>30</v>
      </c>
      <c r="L196" s="602">
        <f t="shared" si="18"/>
        <v>160</v>
      </c>
      <c r="M196" s="601">
        <f t="shared" si="18"/>
        <v>195</v>
      </c>
      <c r="N196" s="601">
        <f>N26+N195+N197</f>
        <v>30</v>
      </c>
      <c r="O196" s="601">
        <f t="shared" si="18"/>
        <v>150</v>
      </c>
      <c r="P196" s="601">
        <f t="shared" si="18"/>
        <v>140</v>
      </c>
      <c r="Q196" s="601">
        <f>Q26+Q195+Q197</f>
        <v>30</v>
      </c>
      <c r="R196" s="601">
        <f t="shared" si="18"/>
        <v>125</v>
      </c>
      <c r="S196" s="601">
        <f t="shared" si="18"/>
        <v>145</v>
      </c>
      <c r="T196" s="600">
        <f t="shared" si="18"/>
        <v>30</v>
      </c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192"/>
      <c r="AO196" s="118"/>
      <c r="AP196" s="118"/>
      <c r="AQ196" s="118"/>
      <c r="AR196" s="118"/>
      <c r="AS196" s="118"/>
      <c r="AT196" s="118"/>
    </row>
    <row r="197" spans="1:46">
      <c r="A197" s="464">
        <v>44</v>
      </c>
      <c r="B197" s="449" t="s">
        <v>130</v>
      </c>
      <c r="C197" s="216"/>
      <c r="D197" s="216"/>
      <c r="E197" s="648">
        <v>200</v>
      </c>
      <c r="F197" s="459"/>
      <c r="G197" s="459">
        <v>200</v>
      </c>
      <c r="H197" s="216">
        <v>7</v>
      </c>
      <c r="I197" s="216"/>
      <c r="J197" s="216"/>
      <c r="K197" s="216"/>
      <c r="L197" s="214"/>
      <c r="M197" s="652" t="s">
        <v>106</v>
      </c>
      <c r="N197" s="652">
        <v>3</v>
      </c>
      <c r="O197" s="216"/>
      <c r="P197" s="652" t="s">
        <v>106</v>
      </c>
      <c r="Q197" s="652">
        <v>4</v>
      </c>
      <c r="R197" s="216"/>
      <c r="S197" s="216"/>
      <c r="T197" s="21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192"/>
      <c r="AO197" s="118"/>
      <c r="AP197" s="118"/>
      <c r="AQ197" s="118"/>
      <c r="AR197" s="118"/>
      <c r="AS197" s="118"/>
      <c r="AT197" s="118"/>
    </row>
    <row r="198" spans="1:46">
      <c r="A198" s="464"/>
      <c r="B198" s="582" t="s">
        <v>151</v>
      </c>
      <c r="C198" s="487"/>
      <c r="D198" s="487"/>
      <c r="E198" s="586">
        <f>E196+E197</f>
        <v>1500</v>
      </c>
      <c r="F198" s="487"/>
      <c r="G198" s="487"/>
      <c r="H198" s="487"/>
      <c r="I198" s="487"/>
      <c r="J198" s="487"/>
      <c r="K198" s="487"/>
      <c r="L198" s="488"/>
      <c r="M198" s="487"/>
      <c r="N198" s="487"/>
      <c r="O198" s="487"/>
      <c r="P198" s="487"/>
      <c r="Q198" s="487"/>
      <c r="R198" s="487"/>
      <c r="S198" s="487"/>
      <c r="T198" s="487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192"/>
      <c r="AO198" s="118"/>
      <c r="AP198" s="118"/>
      <c r="AQ198" s="118"/>
      <c r="AR198" s="118"/>
      <c r="AS198" s="118"/>
      <c r="AT198" s="118"/>
    </row>
    <row r="199" spans="1:46" s="67" customFormat="1">
      <c r="A199" s="47"/>
      <c r="C199" s="221">
        <f>C196*100/E196</f>
        <v>48.46153846153846</v>
      </c>
      <c r="D199" s="222">
        <f>100-C199</f>
        <v>51.53846153846154</v>
      </c>
      <c r="E199" s="95"/>
      <c r="F199" s="94"/>
      <c r="G199" s="94"/>
      <c r="H199" s="55"/>
      <c r="I199" s="47"/>
      <c r="J199" s="47"/>
      <c r="K199" s="56"/>
      <c r="L199" s="47"/>
      <c r="M199" s="47"/>
      <c r="N199" s="218"/>
      <c r="O199" s="47"/>
      <c r="P199" s="47"/>
      <c r="Q199" s="218"/>
      <c r="R199" s="47"/>
      <c r="S199" s="47"/>
      <c r="T199" s="56"/>
      <c r="U199" s="60"/>
      <c r="V199" s="60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2"/>
      <c r="AO199" s="63"/>
      <c r="AP199" s="63"/>
      <c r="AQ199" s="63"/>
      <c r="AR199" s="63"/>
      <c r="AS199" s="63"/>
      <c r="AT199" s="63"/>
    </row>
    <row r="200" spans="1:46"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150"/>
    </row>
    <row r="201" spans="1:46" ht="12" customHeight="1">
      <c r="N201" s="57"/>
      <c r="Q201" s="57"/>
      <c r="T201" s="57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150"/>
    </row>
    <row r="202" spans="1:46" ht="12" thickBot="1">
      <c r="T202" s="249">
        <f>SUM(T196:T200)</f>
        <v>30</v>
      </c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150"/>
    </row>
    <row r="203" spans="1:46" ht="12" customHeight="1" thickBot="1">
      <c r="A203" s="820" t="s">
        <v>134</v>
      </c>
      <c r="B203" s="821"/>
      <c r="C203" s="743" t="s">
        <v>5</v>
      </c>
      <c r="D203" s="743" t="s">
        <v>6</v>
      </c>
      <c r="E203" s="743" t="s">
        <v>7</v>
      </c>
      <c r="F203" s="743" t="s">
        <v>8</v>
      </c>
      <c r="G203" s="758" t="s">
        <v>3</v>
      </c>
      <c r="H203" s="824" t="s">
        <v>4</v>
      </c>
      <c r="I203" s="738" t="s">
        <v>30</v>
      </c>
      <c r="J203" s="739"/>
      <c r="K203" s="740"/>
      <c r="L203" s="738" t="s">
        <v>31</v>
      </c>
      <c r="M203" s="739"/>
      <c r="N203" s="740"/>
      <c r="O203" s="738" t="s">
        <v>32</v>
      </c>
      <c r="P203" s="739"/>
      <c r="Q203" s="740"/>
      <c r="R203" s="738" t="s">
        <v>33</v>
      </c>
      <c r="S203" s="739"/>
      <c r="T203" s="740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150"/>
    </row>
    <row r="204" spans="1:46" ht="23.25" thickBot="1">
      <c r="A204" s="822"/>
      <c r="B204" s="823"/>
      <c r="C204" s="744"/>
      <c r="D204" s="744"/>
      <c r="E204" s="744"/>
      <c r="F204" s="744"/>
      <c r="G204" s="759"/>
      <c r="H204" s="825"/>
      <c r="I204" s="34" t="s">
        <v>13</v>
      </c>
      <c r="J204" s="33" t="s">
        <v>14</v>
      </c>
      <c r="K204" s="105" t="s">
        <v>4</v>
      </c>
      <c r="L204" s="30" t="s">
        <v>13</v>
      </c>
      <c r="M204" s="568" t="s">
        <v>14</v>
      </c>
      <c r="N204" s="250" t="s">
        <v>4</v>
      </c>
      <c r="O204" s="568" t="s">
        <v>5</v>
      </c>
      <c r="P204" s="568" t="s">
        <v>14</v>
      </c>
      <c r="Q204" s="250" t="s">
        <v>4</v>
      </c>
      <c r="R204" s="568" t="s">
        <v>13</v>
      </c>
      <c r="S204" s="568" t="s">
        <v>14</v>
      </c>
      <c r="T204" s="439" t="s">
        <v>4</v>
      </c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150"/>
    </row>
    <row r="205" spans="1:46" ht="12">
      <c r="A205" s="191">
        <v>18</v>
      </c>
      <c r="B205" s="347" t="s">
        <v>41</v>
      </c>
      <c r="C205" s="348">
        <v>30</v>
      </c>
      <c r="D205" s="349">
        <v>60</v>
      </c>
      <c r="E205" s="349">
        <v>90</v>
      </c>
      <c r="F205" s="350">
        <v>85</v>
      </c>
      <c r="G205" s="378">
        <v>175</v>
      </c>
      <c r="H205" s="437">
        <v>7</v>
      </c>
      <c r="I205" s="549"/>
      <c r="J205" s="549"/>
      <c r="K205" s="549"/>
      <c r="L205" s="263">
        <v>10</v>
      </c>
      <c r="M205" s="264">
        <v>20</v>
      </c>
      <c r="N205" s="341">
        <v>2</v>
      </c>
      <c r="O205" s="263">
        <v>10</v>
      </c>
      <c r="P205" s="264">
        <v>20</v>
      </c>
      <c r="Q205" s="341">
        <v>2</v>
      </c>
      <c r="R205" s="351">
        <v>10</v>
      </c>
      <c r="S205" s="348">
        <v>20</v>
      </c>
      <c r="T205" s="438">
        <v>3</v>
      </c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150"/>
    </row>
    <row r="206" spans="1:46" ht="12">
      <c r="A206" s="190">
        <v>19</v>
      </c>
      <c r="B206" s="657" t="s">
        <v>153</v>
      </c>
      <c r="C206" s="352">
        <v>15</v>
      </c>
      <c r="D206" s="352">
        <v>10</v>
      </c>
      <c r="E206" s="353">
        <f>SUM(C206:D206)</f>
        <v>25</v>
      </c>
      <c r="F206" s="354">
        <v>25</v>
      </c>
      <c r="G206" s="379">
        <f>E206+F206</f>
        <v>50</v>
      </c>
      <c r="H206" s="355">
        <v>2</v>
      </c>
      <c r="I206" s="25"/>
      <c r="J206" s="26"/>
      <c r="K206" s="202"/>
      <c r="L206" s="352">
        <v>15</v>
      </c>
      <c r="M206" s="352">
        <v>10</v>
      </c>
      <c r="N206" s="356">
        <v>2</v>
      </c>
      <c r="O206" s="357"/>
      <c r="P206" s="358"/>
      <c r="Q206" s="359"/>
      <c r="R206" s="357"/>
      <c r="S206" s="358"/>
      <c r="T206" s="202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150"/>
    </row>
    <row r="207" spans="1:46" ht="12">
      <c r="A207" s="190">
        <v>20</v>
      </c>
      <c r="B207" s="657" t="s">
        <v>156</v>
      </c>
      <c r="C207" s="352">
        <v>40</v>
      </c>
      <c r="D207" s="352"/>
      <c r="E207" s="353">
        <f>SUM(C207:D207)</f>
        <v>40</v>
      </c>
      <c r="F207" s="354">
        <v>35</v>
      </c>
      <c r="G207" s="379">
        <v>75</v>
      </c>
      <c r="H207" s="355">
        <v>3</v>
      </c>
      <c r="I207" s="200"/>
      <c r="J207" s="179"/>
      <c r="K207" s="201"/>
      <c r="L207" s="352">
        <v>40</v>
      </c>
      <c r="M207" s="352"/>
      <c r="N207" s="356">
        <v>3</v>
      </c>
      <c r="O207" s="357"/>
      <c r="P207" s="358"/>
      <c r="Q207" s="359"/>
      <c r="R207" s="357"/>
      <c r="S207" s="358"/>
      <c r="T207" s="202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150"/>
    </row>
    <row r="208" spans="1:46" ht="16.899999999999999" customHeight="1">
      <c r="A208" s="190">
        <v>21</v>
      </c>
      <c r="B208" s="657" t="s">
        <v>154</v>
      </c>
      <c r="C208" s="352">
        <v>40</v>
      </c>
      <c r="D208" s="352"/>
      <c r="E208" s="353">
        <f>SUM(C208:D208)</f>
        <v>40</v>
      </c>
      <c r="F208" s="354">
        <v>35</v>
      </c>
      <c r="G208" s="379">
        <v>75</v>
      </c>
      <c r="H208" s="355">
        <v>3</v>
      </c>
      <c r="I208" s="25"/>
      <c r="J208" s="26"/>
      <c r="K208" s="202"/>
      <c r="L208" s="352">
        <v>40</v>
      </c>
      <c r="M208" s="352"/>
      <c r="N208" s="356">
        <v>3</v>
      </c>
      <c r="O208" s="357"/>
      <c r="P208" s="358"/>
      <c r="Q208" s="359"/>
      <c r="R208" s="357"/>
      <c r="S208" s="358"/>
      <c r="T208" s="202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150"/>
    </row>
    <row r="209" spans="1:40" ht="12">
      <c r="A209" s="190">
        <v>22</v>
      </c>
      <c r="B209" s="657" t="s">
        <v>135</v>
      </c>
      <c r="C209" s="352">
        <v>20</v>
      </c>
      <c r="D209" s="352">
        <v>20</v>
      </c>
      <c r="E209" s="353">
        <v>40</v>
      </c>
      <c r="F209" s="354">
        <v>35</v>
      </c>
      <c r="G209" s="379">
        <f>E209+F209</f>
        <v>75</v>
      </c>
      <c r="H209" s="355">
        <v>3</v>
      </c>
      <c r="I209" s="25"/>
      <c r="J209" s="26"/>
      <c r="K209" s="202"/>
      <c r="L209" s="358"/>
      <c r="M209" s="358"/>
      <c r="N209" s="359"/>
      <c r="O209" s="360">
        <v>20</v>
      </c>
      <c r="P209" s="352">
        <v>20</v>
      </c>
      <c r="Q209" s="356">
        <v>3</v>
      </c>
      <c r="R209" s="361"/>
      <c r="S209" s="362"/>
      <c r="T209" s="202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150"/>
    </row>
    <row r="210" spans="1:40" ht="12">
      <c r="A210" s="190">
        <v>23</v>
      </c>
      <c r="B210" s="657" t="s">
        <v>139</v>
      </c>
      <c r="C210" s="352">
        <v>20</v>
      </c>
      <c r="D210" s="352">
        <v>20</v>
      </c>
      <c r="E210" s="353">
        <v>40</v>
      </c>
      <c r="F210" s="354">
        <v>35</v>
      </c>
      <c r="G210" s="379">
        <v>75</v>
      </c>
      <c r="H210" s="355">
        <v>3</v>
      </c>
      <c r="I210" s="25"/>
      <c r="J210" s="26"/>
      <c r="K210" s="202"/>
      <c r="L210" s="360"/>
      <c r="M210" s="352"/>
      <c r="N210" s="356"/>
      <c r="O210" s="360"/>
      <c r="P210" s="352"/>
      <c r="Q210" s="356"/>
      <c r="R210" s="360">
        <v>20</v>
      </c>
      <c r="S210" s="352">
        <v>20</v>
      </c>
      <c r="T210" s="356">
        <v>3</v>
      </c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150"/>
    </row>
    <row r="211" spans="1:40" ht="12">
      <c r="A211" s="190">
        <v>24</v>
      </c>
      <c r="B211" s="657" t="s">
        <v>136</v>
      </c>
      <c r="C211" s="352">
        <v>15</v>
      </c>
      <c r="D211" s="352">
        <v>25</v>
      </c>
      <c r="E211" s="353">
        <v>40</v>
      </c>
      <c r="F211" s="354">
        <v>35</v>
      </c>
      <c r="G211" s="379">
        <f>E211+F211</f>
        <v>75</v>
      </c>
      <c r="H211" s="355">
        <v>3</v>
      </c>
      <c r="I211" s="25"/>
      <c r="J211" s="26"/>
      <c r="K211" s="202"/>
      <c r="L211" s="358"/>
      <c r="M211" s="358"/>
      <c r="N211" s="359"/>
      <c r="O211" s="360">
        <v>15</v>
      </c>
      <c r="P211" s="352">
        <v>25</v>
      </c>
      <c r="Q211" s="356">
        <v>3</v>
      </c>
      <c r="R211" s="361"/>
      <c r="S211" s="362"/>
      <c r="T211" s="202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150"/>
    </row>
    <row r="212" spans="1:40" ht="22.5">
      <c r="A212" s="190">
        <v>25</v>
      </c>
      <c r="B212" s="657" t="s">
        <v>143</v>
      </c>
      <c r="C212" s="352">
        <v>25</v>
      </c>
      <c r="D212" s="352"/>
      <c r="E212" s="353">
        <v>25</v>
      </c>
      <c r="F212" s="354">
        <v>25</v>
      </c>
      <c r="G212" s="379">
        <v>50</v>
      </c>
      <c r="H212" s="355">
        <v>2</v>
      </c>
      <c r="I212" s="25"/>
      <c r="J212" s="26"/>
      <c r="K212" s="202"/>
      <c r="L212" s="358"/>
      <c r="M212" s="358"/>
      <c r="N212" s="359"/>
      <c r="O212" s="715"/>
      <c r="P212" s="352"/>
      <c r="Q212" s="356"/>
      <c r="R212" s="360">
        <v>25</v>
      </c>
      <c r="S212" s="352"/>
      <c r="T212" s="356">
        <v>2</v>
      </c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150"/>
    </row>
    <row r="213" spans="1:40" ht="12">
      <c r="A213" s="190">
        <v>26</v>
      </c>
      <c r="B213" s="658" t="s">
        <v>144</v>
      </c>
      <c r="C213" s="352">
        <v>10</v>
      </c>
      <c r="D213" s="363" t="s">
        <v>140</v>
      </c>
      <c r="E213" s="353">
        <v>25</v>
      </c>
      <c r="F213" s="354">
        <v>25</v>
      </c>
      <c r="G213" s="379">
        <v>50</v>
      </c>
      <c r="H213" s="355">
        <v>2</v>
      </c>
      <c r="I213" s="25"/>
      <c r="J213" s="26"/>
      <c r="K213" s="202"/>
      <c r="L213" s="358"/>
      <c r="M213" s="362"/>
      <c r="N213" s="359"/>
      <c r="O213" s="360">
        <v>10</v>
      </c>
      <c r="P213" s="363" t="s">
        <v>140</v>
      </c>
      <c r="Q213" s="356">
        <v>2</v>
      </c>
      <c r="R213" s="357"/>
      <c r="S213" s="358"/>
      <c r="T213" s="202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150"/>
    </row>
    <row r="214" spans="1:40" ht="12">
      <c r="A214" s="190">
        <v>27</v>
      </c>
      <c r="B214" s="657" t="s">
        <v>137</v>
      </c>
      <c r="C214" s="352">
        <v>25</v>
      </c>
      <c r="D214" s="352"/>
      <c r="E214" s="353">
        <f>SUM(C214:D214)</f>
        <v>25</v>
      </c>
      <c r="F214" s="354">
        <v>25</v>
      </c>
      <c r="G214" s="379">
        <f>E214+F214</f>
        <v>50</v>
      </c>
      <c r="H214" s="355">
        <v>2</v>
      </c>
      <c r="I214" s="25"/>
      <c r="J214" s="26"/>
      <c r="K214" s="202"/>
      <c r="L214" s="360">
        <v>25</v>
      </c>
      <c r="M214" s="352"/>
      <c r="N214" s="356">
        <v>2</v>
      </c>
      <c r="O214" s="360"/>
      <c r="P214" s="352"/>
      <c r="Q214" s="356"/>
      <c r="R214" s="361"/>
      <c r="S214" s="362"/>
      <c r="T214" s="202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150"/>
    </row>
    <row r="215" spans="1:40" ht="12">
      <c r="A215" s="190">
        <v>28</v>
      </c>
      <c r="B215" s="657" t="s">
        <v>145</v>
      </c>
      <c r="C215" s="352">
        <v>5</v>
      </c>
      <c r="D215" s="352">
        <v>10</v>
      </c>
      <c r="E215" s="353">
        <f>SUM(C215:D215)</f>
        <v>15</v>
      </c>
      <c r="F215" s="354">
        <v>10</v>
      </c>
      <c r="G215" s="379">
        <v>25</v>
      </c>
      <c r="H215" s="355">
        <v>1</v>
      </c>
      <c r="I215" s="25"/>
      <c r="J215" s="26"/>
      <c r="K215" s="202"/>
      <c r="L215" s="360"/>
      <c r="M215" s="358"/>
      <c r="N215" s="359"/>
      <c r="O215" s="548">
        <v>5</v>
      </c>
      <c r="P215" s="352">
        <v>10</v>
      </c>
      <c r="Q215" s="356">
        <v>1</v>
      </c>
      <c r="R215" s="361"/>
      <c r="S215" s="362"/>
      <c r="T215" s="202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150"/>
    </row>
    <row r="216" spans="1:40" ht="22.5">
      <c r="A216" s="190">
        <v>29</v>
      </c>
      <c r="B216" s="657" t="s">
        <v>155</v>
      </c>
      <c r="C216" s="352">
        <v>15</v>
      </c>
      <c r="D216" s="352"/>
      <c r="E216" s="353">
        <v>15</v>
      </c>
      <c r="F216" s="354">
        <v>10</v>
      </c>
      <c r="G216" s="379">
        <v>25</v>
      </c>
      <c r="H216" s="355">
        <v>1</v>
      </c>
      <c r="I216" s="25"/>
      <c r="J216" s="26"/>
      <c r="K216" s="202"/>
      <c r="L216" s="358"/>
      <c r="M216" s="358"/>
      <c r="N216" s="359"/>
      <c r="O216" s="360">
        <v>15</v>
      </c>
      <c r="P216" s="352"/>
      <c r="Q216" s="356">
        <v>1</v>
      </c>
      <c r="R216" s="361"/>
      <c r="S216" s="362"/>
      <c r="T216" s="202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150"/>
    </row>
    <row r="217" spans="1:40" ht="12">
      <c r="A217" s="190">
        <v>30</v>
      </c>
      <c r="B217" s="657" t="s">
        <v>146</v>
      </c>
      <c r="C217" s="352">
        <v>20</v>
      </c>
      <c r="D217" s="352">
        <v>15</v>
      </c>
      <c r="E217" s="353">
        <f>SUM(C217:D217)</f>
        <v>35</v>
      </c>
      <c r="F217" s="354">
        <v>20</v>
      </c>
      <c r="G217" s="379">
        <f t="shared" ref="G217:G222" si="19">E217+F217</f>
        <v>55</v>
      </c>
      <c r="H217" s="355">
        <v>2</v>
      </c>
      <c r="I217" s="25"/>
      <c r="J217" s="26"/>
      <c r="K217" s="202"/>
      <c r="L217" s="358"/>
      <c r="M217" s="358"/>
      <c r="N217" s="359"/>
      <c r="O217" s="360">
        <v>20</v>
      </c>
      <c r="P217" s="352">
        <v>15</v>
      </c>
      <c r="Q217" s="356">
        <v>2</v>
      </c>
      <c r="R217" s="361"/>
      <c r="S217" s="362"/>
      <c r="T217" s="202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150"/>
    </row>
    <row r="218" spans="1:40" ht="12">
      <c r="A218" s="190">
        <v>31</v>
      </c>
      <c r="B218" s="657" t="s">
        <v>157</v>
      </c>
      <c r="C218" s="352">
        <v>10</v>
      </c>
      <c r="D218" s="352">
        <v>15</v>
      </c>
      <c r="E218" s="353">
        <v>25</v>
      </c>
      <c r="F218" s="354">
        <v>25</v>
      </c>
      <c r="G218" s="379">
        <f t="shared" si="19"/>
        <v>50</v>
      </c>
      <c r="H218" s="355">
        <v>2</v>
      </c>
      <c r="I218" s="25"/>
      <c r="J218" s="26"/>
      <c r="K218" s="202"/>
      <c r="L218" s="358"/>
      <c r="M218" s="358"/>
      <c r="N218" s="359"/>
      <c r="O218" s="360">
        <v>10</v>
      </c>
      <c r="P218" s="352">
        <v>15</v>
      </c>
      <c r="Q218" s="356">
        <v>2</v>
      </c>
      <c r="R218" s="357"/>
      <c r="S218" s="358"/>
      <c r="T218" s="359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150"/>
    </row>
    <row r="219" spans="1:40" ht="12">
      <c r="A219" s="190">
        <v>32</v>
      </c>
      <c r="B219" s="657" t="s">
        <v>138</v>
      </c>
      <c r="C219" s="352">
        <v>25</v>
      </c>
      <c r="D219" s="352"/>
      <c r="E219" s="353">
        <f>SUM(C219:D219)</f>
        <v>25</v>
      </c>
      <c r="F219" s="354">
        <v>25</v>
      </c>
      <c r="G219" s="379">
        <f t="shared" si="19"/>
        <v>50</v>
      </c>
      <c r="H219" s="355">
        <v>2</v>
      </c>
      <c r="I219" s="25"/>
      <c r="J219" s="26"/>
      <c r="K219" s="202"/>
      <c r="L219" s="358">
        <v>25</v>
      </c>
      <c r="M219" s="358"/>
      <c r="N219" s="359">
        <v>2</v>
      </c>
      <c r="O219" s="357"/>
      <c r="P219" s="358"/>
      <c r="Q219" s="359"/>
      <c r="R219" s="360"/>
      <c r="S219" s="352"/>
      <c r="T219" s="359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150"/>
    </row>
    <row r="220" spans="1:40" ht="22.5">
      <c r="A220" s="190">
        <v>33</v>
      </c>
      <c r="B220" s="657" t="s">
        <v>147</v>
      </c>
      <c r="C220" s="352">
        <v>20</v>
      </c>
      <c r="D220" s="352">
        <v>20</v>
      </c>
      <c r="E220" s="353">
        <v>40</v>
      </c>
      <c r="F220" s="354">
        <v>35</v>
      </c>
      <c r="G220" s="379">
        <f t="shared" si="19"/>
        <v>75</v>
      </c>
      <c r="H220" s="355">
        <v>3</v>
      </c>
      <c r="I220" s="25"/>
      <c r="J220" s="26"/>
      <c r="K220" s="202"/>
      <c r="L220" s="358"/>
      <c r="M220" s="358"/>
      <c r="N220" s="359"/>
      <c r="O220" s="364"/>
      <c r="P220" s="365"/>
      <c r="Q220" s="366"/>
      <c r="R220" s="360">
        <v>20</v>
      </c>
      <c r="S220" s="352">
        <v>20</v>
      </c>
      <c r="T220" s="359">
        <v>3</v>
      </c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150"/>
    </row>
    <row r="221" spans="1:40" ht="12">
      <c r="A221" s="190">
        <v>34</v>
      </c>
      <c r="B221" s="657" t="s">
        <v>45</v>
      </c>
      <c r="C221" s="352">
        <v>10</v>
      </c>
      <c r="D221" s="352">
        <v>15</v>
      </c>
      <c r="E221" s="353">
        <f>SUM(C221:D221)</f>
        <v>25</v>
      </c>
      <c r="F221" s="354">
        <v>25</v>
      </c>
      <c r="G221" s="379">
        <f t="shared" si="19"/>
        <v>50</v>
      </c>
      <c r="H221" s="355">
        <v>2</v>
      </c>
      <c r="I221" s="25"/>
      <c r="J221" s="26"/>
      <c r="K221" s="202"/>
      <c r="L221" s="358"/>
      <c r="M221" s="358"/>
      <c r="N221" s="359"/>
      <c r="O221" s="364"/>
      <c r="P221" s="365"/>
      <c r="Q221" s="366"/>
      <c r="R221" s="357">
        <v>10</v>
      </c>
      <c r="S221" s="358">
        <v>15</v>
      </c>
      <c r="T221" s="716">
        <v>2</v>
      </c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150"/>
    </row>
    <row r="222" spans="1:40" ht="12">
      <c r="A222" s="190">
        <v>35</v>
      </c>
      <c r="B222" s="657" t="s">
        <v>148</v>
      </c>
      <c r="C222" s="352">
        <v>10</v>
      </c>
      <c r="D222" s="352">
        <v>30</v>
      </c>
      <c r="E222" s="353">
        <f>SUM(C222:D222)</f>
        <v>40</v>
      </c>
      <c r="F222" s="354">
        <v>35</v>
      </c>
      <c r="G222" s="379">
        <f t="shared" si="19"/>
        <v>75</v>
      </c>
      <c r="H222" s="355">
        <v>3</v>
      </c>
      <c r="I222" s="25"/>
      <c r="J222" s="26"/>
      <c r="K222" s="202"/>
      <c r="L222" s="358"/>
      <c r="M222" s="358"/>
      <c r="N222" s="359"/>
      <c r="O222" s="364"/>
      <c r="P222" s="365"/>
      <c r="Q222" s="366"/>
      <c r="R222" s="360">
        <v>10</v>
      </c>
      <c r="S222" s="352">
        <v>30</v>
      </c>
      <c r="T222" s="359">
        <v>3</v>
      </c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150"/>
    </row>
    <row r="223" spans="1:40" ht="12">
      <c r="A223" s="190">
        <v>36</v>
      </c>
      <c r="B223" s="659" t="s">
        <v>149</v>
      </c>
      <c r="C223" s="352">
        <v>10</v>
      </c>
      <c r="D223" s="352">
        <v>15</v>
      </c>
      <c r="E223" s="353">
        <f>SUM(C223:D223)</f>
        <v>25</v>
      </c>
      <c r="F223" s="354">
        <v>25</v>
      </c>
      <c r="G223" s="379">
        <v>50</v>
      </c>
      <c r="H223" s="355">
        <v>2</v>
      </c>
      <c r="I223" s="200"/>
      <c r="J223" s="179"/>
      <c r="K223" s="201"/>
      <c r="L223" s="358"/>
      <c r="M223" s="358"/>
      <c r="N223" s="359"/>
      <c r="O223" s="357"/>
      <c r="P223" s="358"/>
      <c r="Q223" s="359"/>
      <c r="R223" s="360">
        <v>10</v>
      </c>
      <c r="S223" s="352">
        <v>15</v>
      </c>
      <c r="T223" s="359">
        <v>2</v>
      </c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150"/>
    </row>
    <row r="224" spans="1:40" ht="12">
      <c r="A224" s="190">
        <v>37</v>
      </c>
      <c r="B224" s="659" t="s">
        <v>141</v>
      </c>
      <c r="C224" s="352">
        <v>10</v>
      </c>
      <c r="D224" s="352">
        <v>15</v>
      </c>
      <c r="E224" s="353">
        <v>25</v>
      </c>
      <c r="F224" s="354">
        <v>25</v>
      </c>
      <c r="G224" s="379">
        <f>E224+F224</f>
        <v>50</v>
      </c>
      <c r="H224" s="355">
        <v>2</v>
      </c>
      <c r="I224" s="25"/>
      <c r="J224" s="26"/>
      <c r="K224" s="202"/>
      <c r="L224" s="358"/>
      <c r="M224" s="358"/>
      <c r="N224" s="359"/>
      <c r="O224" s="360">
        <v>10</v>
      </c>
      <c r="P224" s="358">
        <v>15</v>
      </c>
      <c r="Q224" s="359">
        <v>2</v>
      </c>
      <c r="R224" s="360"/>
      <c r="S224" s="358"/>
      <c r="T224" s="359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150"/>
    </row>
    <row r="225" spans="1:40" ht="12">
      <c r="A225" s="190">
        <v>38</v>
      </c>
      <c r="B225" s="367" t="s">
        <v>73</v>
      </c>
      <c r="C225" s="358"/>
      <c r="D225" s="352">
        <v>30</v>
      </c>
      <c r="E225" s="353">
        <v>30</v>
      </c>
      <c r="F225" s="354">
        <v>20</v>
      </c>
      <c r="G225" s="379">
        <f>E225+F225</f>
        <v>50</v>
      </c>
      <c r="H225" s="355">
        <v>2</v>
      </c>
      <c r="I225" s="119"/>
      <c r="J225" s="26"/>
      <c r="K225" s="202"/>
      <c r="L225" s="358"/>
      <c r="M225" s="352"/>
      <c r="N225" s="356"/>
      <c r="O225" s="357"/>
      <c r="P225" s="358">
        <v>30</v>
      </c>
      <c r="Q225" s="359">
        <v>2</v>
      </c>
      <c r="R225" s="357"/>
      <c r="S225" s="358"/>
      <c r="T225" s="359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150"/>
    </row>
    <row r="226" spans="1:40" ht="12">
      <c r="A226" s="190">
        <v>39</v>
      </c>
      <c r="B226" s="367" t="s">
        <v>74</v>
      </c>
      <c r="C226" s="358"/>
      <c r="D226" s="352">
        <v>30</v>
      </c>
      <c r="E226" s="353">
        <f>SUM(C226:D226)</f>
        <v>30</v>
      </c>
      <c r="F226" s="354">
        <v>20</v>
      </c>
      <c r="G226" s="379">
        <f>E226+F226</f>
        <v>50</v>
      </c>
      <c r="H226" s="355">
        <v>2</v>
      </c>
      <c r="I226" s="119"/>
      <c r="J226" s="26"/>
      <c r="K226" s="202"/>
      <c r="L226" s="358"/>
      <c r="M226" s="352">
        <v>30</v>
      </c>
      <c r="N226" s="356">
        <v>2</v>
      </c>
      <c r="O226" s="357"/>
      <c r="P226" s="365"/>
      <c r="Q226" s="366"/>
      <c r="R226" s="364"/>
      <c r="S226" s="365"/>
      <c r="T226" s="359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150"/>
    </row>
    <row r="227" spans="1:40" ht="12">
      <c r="A227" s="190">
        <v>40</v>
      </c>
      <c r="B227" s="367" t="s">
        <v>71</v>
      </c>
      <c r="C227" s="352">
        <v>30</v>
      </c>
      <c r="D227" s="358"/>
      <c r="E227" s="353">
        <f>SUM(C227:D227)</f>
        <v>30</v>
      </c>
      <c r="F227" s="354">
        <v>20</v>
      </c>
      <c r="G227" s="379">
        <f>E227+F227</f>
        <v>50</v>
      </c>
      <c r="H227" s="355">
        <v>2</v>
      </c>
      <c r="I227" s="119"/>
      <c r="J227" s="26"/>
      <c r="K227" s="202"/>
      <c r="L227" s="352">
        <v>30</v>
      </c>
      <c r="M227" s="358"/>
      <c r="N227" s="356">
        <v>2</v>
      </c>
      <c r="O227" s="357"/>
      <c r="P227" s="358"/>
      <c r="Q227" s="359"/>
      <c r="R227" s="368"/>
      <c r="S227" s="358"/>
      <c r="T227" s="359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150"/>
    </row>
    <row r="228" spans="1:40" ht="12.75" thickBot="1">
      <c r="A228" s="190">
        <v>41</v>
      </c>
      <c r="B228" s="367" t="s">
        <v>72</v>
      </c>
      <c r="C228" s="369">
        <v>30</v>
      </c>
      <c r="D228" s="370"/>
      <c r="E228" s="371">
        <f>SUM(C228:D228)</f>
        <v>30</v>
      </c>
      <c r="F228" s="372">
        <v>20</v>
      </c>
      <c r="G228" s="380">
        <f>E228+F228</f>
        <v>50</v>
      </c>
      <c r="H228" s="373">
        <v>2</v>
      </c>
      <c r="I228" s="342"/>
      <c r="J228" s="300"/>
      <c r="K228" s="301"/>
      <c r="L228" s="370"/>
      <c r="M228" s="370"/>
      <c r="N228" s="374"/>
      <c r="O228" s="375"/>
      <c r="P228" s="370"/>
      <c r="Q228" s="376"/>
      <c r="R228" s="377">
        <v>30</v>
      </c>
      <c r="S228" s="370"/>
      <c r="T228" s="359">
        <v>2</v>
      </c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150"/>
    </row>
    <row r="229" spans="1:40" ht="12" thickBot="1">
      <c r="A229" s="58"/>
      <c r="B229" s="98" t="s">
        <v>39</v>
      </c>
      <c r="C229" s="307">
        <f t="shared" ref="C229:H229" si="20">SUM(C205:C228)</f>
        <v>435</v>
      </c>
      <c r="D229" s="307">
        <f t="shared" si="20"/>
        <v>330</v>
      </c>
      <c r="E229" s="307">
        <f t="shared" si="20"/>
        <v>780</v>
      </c>
      <c r="F229" s="307">
        <f t="shared" si="20"/>
        <v>675</v>
      </c>
      <c r="G229" s="307">
        <f t="shared" si="20"/>
        <v>1455</v>
      </c>
      <c r="H229" s="307">
        <f t="shared" si="20"/>
        <v>58</v>
      </c>
      <c r="I229" s="315"/>
      <c r="J229" s="316"/>
      <c r="K229" s="317"/>
      <c r="L229" s="318">
        <f t="shared" ref="L229:T229" si="21">SUM(L205:L228)</f>
        <v>185</v>
      </c>
      <c r="M229" s="319">
        <f t="shared" si="21"/>
        <v>60</v>
      </c>
      <c r="N229" s="319">
        <f t="shared" si="21"/>
        <v>18</v>
      </c>
      <c r="O229" s="319">
        <f t="shared" si="21"/>
        <v>115</v>
      </c>
      <c r="P229" s="319">
        <f t="shared" si="21"/>
        <v>150</v>
      </c>
      <c r="Q229" s="319">
        <f t="shared" si="21"/>
        <v>20</v>
      </c>
      <c r="R229" s="319">
        <f t="shared" si="21"/>
        <v>135</v>
      </c>
      <c r="S229" s="319">
        <f t="shared" si="21"/>
        <v>120</v>
      </c>
      <c r="T229" s="327">
        <f t="shared" si="21"/>
        <v>20</v>
      </c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150"/>
    </row>
    <row r="230" spans="1:40">
      <c r="A230" s="116"/>
      <c r="B230" s="581" t="s">
        <v>150</v>
      </c>
      <c r="C230" s="117">
        <f>C26+C229</f>
        <v>695</v>
      </c>
      <c r="D230" s="580">
        <f t="shared" ref="D230:T230" si="22">D26+D229</f>
        <v>590</v>
      </c>
      <c r="E230" s="580">
        <f t="shared" si="22"/>
        <v>1300</v>
      </c>
      <c r="F230" s="580">
        <f t="shared" si="22"/>
        <v>1530</v>
      </c>
      <c r="G230" s="580">
        <f t="shared" si="22"/>
        <v>2830</v>
      </c>
      <c r="H230" s="580">
        <f t="shared" si="22"/>
        <v>113</v>
      </c>
      <c r="I230" s="594">
        <f t="shared" si="22"/>
        <v>195</v>
      </c>
      <c r="J230" s="595">
        <f t="shared" si="22"/>
        <v>190</v>
      </c>
      <c r="K230" s="596">
        <f t="shared" si="22"/>
        <v>30</v>
      </c>
      <c r="L230" s="597">
        <f t="shared" si="22"/>
        <v>240</v>
      </c>
      <c r="M230" s="598">
        <f t="shared" si="22"/>
        <v>115</v>
      </c>
      <c r="N230" s="596">
        <f>N26+N229+N231</f>
        <v>30</v>
      </c>
      <c r="O230" s="597">
        <f t="shared" si="22"/>
        <v>125</v>
      </c>
      <c r="P230" s="596">
        <f t="shared" si="22"/>
        <v>165</v>
      </c>
      <c r="Q230" s="597">
        <f>Q26+Q229+Q231</f>
        <v>30</v>
      </c>
      <c r="R230" s="596">
        <f t="shared" si="22"/>
        <v>135</v>
      </c>
      <c r="S230" s="594">
        <f t="shared" si="22"/>
        <v>120</v>
      </c>
      <c r="T230" s="593">
        <f t="shared" si="22"/>
        <v>30</v>
      </c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150"/>
    </row>
    <row r="231" spans="1:40">
      <c r="A231" s="501">
        <v>42</v>
      </c>
      <c r="B231" s="470" t="s">
        <v>130</v>
      </c>
      <c r="C231" s="471"/>
      <c r="D231" s="471"/>
      <c r="E231" s="648">
        <v>200</v>
      </c>
      <c r="F231" s="459"/>
      <c r="G231" s="459">
        <v>200</v>
      </c>
      <c r="H231" s="216">
        <v>7</v>
      </c>
      <c r="I231" s="216"/>
      <c r="J231" s="216"/>
      <c r="K231" s="216"/>
      <c r="L231" s="214"/>
      <c r="M231" s="652" t="s">
        <v>106</v>
      </c>
      <c r="N231" s="652">
        <v>3</v>
      </c>
      <c r="O231" s="216"/>
      <c r="P231" s="649" t="s">
        <v>106</v>
      </c>
      <c r="Q231" s="649">
        <v>4</v>
      </c>
      <c r="R231" s="216"/>
      <c r="S231" s="216"/>
      <c r="T231" s="654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150"/>
    </row>
    <row r="232" spans="1:40">
      <c r="A232" s="469"/>
      <c r="B232" s="582" t="s">
        <v>151</v>
      </c>
      <c r="C232" s="471"/>
      <c r="D232" s="471"/>
      <c r="E232" s="584">
        <f>E230+E231</f>
        <v>1500</v>
      </c>
      <c r="F232" s="216"/>
      <c r="G232" s="216"/>
      <c r="H232" s="216">
        <f>SUM(H230:H231)</f>
        <v>120</v>
      </c>
      <c r="I232" s="216"/>
      <c r="J232" s="216"/>
      <c r="K232" s="216"/>
      <c r="L232" s="214"/>
      <c r="M232" s="216"/>
      <c r="N232" s="216"/>
      <c r="O232" s="216"/>
      <c r="P232" s="216"/>
      <c r="Q232" s="216"/>
      <c r="R232" s="216"/>
      <c r="S232" s="216"/>
      <c r="T232" s="216">
        <f>SUM(T230:T231)</f>
        <v>30</v>
      </c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150"/>
    </row>
    <row r="233" spans="1:40"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150"/>
    </row>
    <row r="234" spans="1:40">
      <c r="B234" s="660"/>
      <c r="C234" s="59"/>
      <c r="D234" s="59"/>
      <c r="E234" s="59"/>
      <c r="F234" s="59"/>
      <c r="G234" s="59"/>
      <c r="H234" s="59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150"/>
    </row>
    <row r="235" spans="1:40">
      <c r="B235" s="59"/>
      <c r="C235" s="59"/>
      <c r="D235" s="59"/>
      <c r="E235" s="59"/>
      <c r="F235" s="59"/>
      <c r="G235" s="59"/>
      <c r="H235" s="59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150"/>
    </row>
    <row r="236" spans="1:40">
      <c r="B236" s="647"/>
      <c r="C236" s="59"/>
      <c r="D236" s="59"/>
      <c r="E236" s="59"/>
      <c r="F236" s="59"/>
      <c r="G236" s="59"/>
      <c r="H236" s="59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150"/>
    </row>
    <row r="237" spans="1:40">
      <c r="B237" s="59"/>
      <c r="C237" s="59"/>
      <c r="D237" s="59"/>
      <c r="E237" s="59"/>
      <c r="F237" s="59"/>
      <c r="G237" s="59"/>
      <c r="H237" s="59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150"/>
    </row>
    <row r="238" spans="1:40"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150"/>
    </row>
    <row r="239" spans="1:40"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150"/>
    </row>
    <row r="240" spans="1:40"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150"/>
    </row>
    <row r="241" spans="21:40"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150"/>
    </row>
    <row r="242" spans="21:40"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150"/>
    </row>
    <row r="243" spans="21:40"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150"/>
    </row>
    <row r="244" spans="21:40"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150"/>
    </row>
    <row r="245" spans="21:40"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150"/>
    </row>
    <row r="246" spans="21:40"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150"/>
    </row>
    <row r="247" spans="21:40"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150"/>
    </row>
    <row r="248" spans="21:40"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150"/>
    </row>
    <row r="249" spans="21:40"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150"/>
    </row>
    <row r="250" spans="21:40"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150"/>
    </row>
    <row r="251" spans="21:40"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150"/>
    </row>
    <row r="252" spans="21:40"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150"/>
    </row>
    <row r="253" spans="21:40"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150"/>
    </row>
    <row r="254" spans="21:40"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150"/>
    </row>
    <row r="255" spans="21:40"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150"/>
    </row>
    <row r="256" spans="21:40"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150"/>
    </row>
    <row r="257" spans="21:40"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150"/>
    </row>
    <row r="258" spans="21:40"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150"/>
    </row>
    <row r="259" spans="21:40"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150"/>
    </row>
    <row r="260" spans="21:40"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150"/>
    </row>
    <row r="261" spans="21:40"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150"/>
    </row>
    <row r="262" spans="21:40"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150"/>
    </row>
    <row r="263" spans="21:40"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150"/>
    </row>
    <row r="264" spans="21:40"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150"/>
    </row>
    <row r="265" spans="21:40"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150"/>
    </row>
    <row r="266" spans="21:40"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150"/>
    </row>
    <row r="267" spans="21:40"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150"/>
    </row>
    <row r="268" spans="21:40"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150"/>
    </row>
    <row r="269" spans="21:40"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150"/>
    </row>
    <row r="270" spans="21:40"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150"/>
    </row>
    <row r="271" spans="21:40"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150"/>
    </row>
    <row r="272" spans="21:40"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150"/>
    </row>
    <row r="273" spans="21:40"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150"/>
    </row>
    <row r="274" spans="21:40"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150"/>
    </row>
    <row r="275" spans="21:40"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150"/>
    </row>
    <row r="276" spans="21:40"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150"/>
    </row>
    <row r="277" spans="21:40"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150"/>
    </row>
    <row r="278" spans="21:40"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150"/>
    </row>
    <row r="279" spans="21:40"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150"/>
    </row>
    <row r="280" spans="21:40"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150"/>
    </row>
    <row r="281" spans="21:40"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150"/>
    </row>
    <row r="282" spans="21:40"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150"/>
    </row>
    <row r="283" spans="21:40"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150"/>
    </row>
    <row r="284" spans="21:40"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150"/>
    </row>
    <row r="285" spans="21:40"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150"/>
    </row>
    <row r="286" spans="21:40"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150"/>
    </row>
    <row r="287" spans="21:40"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150"/>
    </row>
    <row r="288" spans="21:40"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150"/>
    </row>
    <row r="289" spans="21:40"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150"/>
    </row>
    <row r="290" spans="21:40"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150"/>
    </row>
    <row r="291" spans="21:40"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150"/>
    </row>
    <row r="292" spans="21:40"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150"/>
    </row>
    <row r="293" spans="21:40"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150"/>
    </row>
    <row r="294" spans="21:40"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150"/>
    </row>
    <row r="295" spans="21:40"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150"/>
    </row>
    <row r="296" spans="21:40"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150"/>
    </row>
    <row r="297" spans="21:40"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150"/>
    </row>
    <row r="298" spans="21:40"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150"/>
    </row>
    <row r="299" spans="21:40"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150"/>
    </row>
    <row r="300" spans="21:40"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150"/>
    </row>
    <row r="301" spans="21:40"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150"/>
    </row>
    <row r="302" spans="21:40"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150"/>
    </row>
    <row r="303" spans="21:40"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150"/>
    </row>
    <row r="304" spans="21:40"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150"/>
    </row>
    <row r="305" spans="21:40"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150"/>
    </row>
    <row r="306" spans="21:40"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150"/>
    </row>
    <row r="307" spans="21:40"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150"/>
    </row>
    <row r="308" spans="21:40"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150"/>
    </row>
    <row r="309" spans="21:40"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150"/>
    </row>
    <row r="310" spans="21:40"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150"/>
    </row>
    <row r="311" spans="21:40"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150"/>
    </row>
    <row r="312" spans="21:40"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150"/>
    </row>
    <row r="313" spans="21:40"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150"/>
    </row>
    <row r="314" spans="21:40"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150"/>
    </row>
    <row r="315" spans="21:40"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150"/>
    </row>
    <row r="316" spans="21:40"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150"/>
    </row>
    <row r="317" spans="21:40"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150"/>
    </row>
    <row r="318" spans="21:40"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150"/>
    </row>
    <row r="319" spans="21:40"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150"/>
    </row>
    <row r="320" spans="21:40"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150"/>
    </row>
    <row r="321" spans="21:40"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150"/>
    </row>
    <row r="322" spans="21:40"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150"/>
    </row>
    <row r="323" spans="21:40"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150"/>
    </row>
    <row r="324" spans="21:40"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150"/>
    </row>
    <row r="325" spans="21:40"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150"/>
    </row>
    <row r="326" spans="21:40"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150"/>
    </row>
    <row r="327" spans="21:40"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150"/>
    </row>
    <row r="328" spans="21:40"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150"/>
    </row>
    <row r="329" spans="21:40"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150"/>
    </row>
    <row r="330" spans="21:40"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150"/>
    </row>
    <row r="331" spans="21:40"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150"/>
    </row>
    <row r="332" spans="21:40"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150"/>
    </row>
    <row r="333" spans="21:40"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150"/>
    </row>
    <row r="334" spans="21:40"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150"/>
    </row>
    <row r="335" spans="21:40"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150"/>
    </row>
    <row r="336" spans="21:40"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150"/>
    </row>
    <row r="337" spans="21:40"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150"/>
    </row>
    <row r="338" spans="21:40"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150"/>
    </row>
    <row r="339" spans="21:40"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150"/>
    </row>
    <row r="340" spans="21:40"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150"/>
    </row>
    <row r="341" spans="21:40"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150"/>
    </row>
    <row r="342" spans="21:40"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150"/>
    </row>
    <row r="343" spans="21:40"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150"/>
    </row>
    <row r="344" spans="21:40"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150"/>
    </row>
    <row r="345" spans="21:40"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150"/>
    </row>
    <row r="346" spans="21:40"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150"/>
    </row>
    <row r="347" spans="21:40"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150"/>
    </row>
    <row r="348" spans="21:40"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150"/>
    </row>
    <row r="349" spans="21:40"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150"/>
    </row>
    <row r="350" spans="21:40"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150"/>
    </row>
    <row r="351" spans="21:40"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150"/>
    </row>
    <row r="352" spans="21:40"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150"/>
    </row>
    <row r="353" spans="21:40"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150"/>
    </row>
    <row r="354" spans="21:40"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150"/>
    </row>
    <row r="355" spans="21:40"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150"/>
    </row>
    <row r="356" spans="21:40"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150"/>
    </row>
    <row r="357" spans="21:40"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150"/>
    </row>
    <row r="358" spans="21:40"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150"/>
    </row>
    <row r="359" spans="21:40"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150"/>
    </row>
    <row r="360" spans="21:40"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150"/>
    </row>
    <row r="361" spans="21:40"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150"/>
    </row>
    <row r="362" spans="21:40"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150"/>
    </row>
    <row r="363" spans="21:40"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150"/>
    </row>
  </sheetData>
  <sheetProtection formatCells="0" formatColumns="0" formatRows="0" insertColumns="0" insertRows="0" insertHyperlinks="0" deleteColumns="0" deleteRows="0"/>
  <mergeCells count="95">
    <mergeCell ref="A203:B204"/>
    <mergeCell ref="C203:C204"/>
    <mergeCell ref="I203:K203"/>
    <mergeCell ref="L203:N203"/>
    <mergeCell ref="O203:Q203"/>
    <mergeCell ref="D203:D204"/>
    <mergeCell ref="E203:E204"/>
    <mergeCell ref="F203:F204"/>
    <mergeCell ref="G203:G204"/>
    <mergeCell ref="H203:H204"/>
    <mergeCell ref="R203:T203"/>
    <mergeCell ref="B2:T2"/>
    <mergeCell ref="A3:A4"/>
    <mergeCell ref="B3:B4"/>
    <mergeCell ref="C3:F3"/>
    <mergeCell ref="G3:G5"/>
    <mergeCell ref="H3:H5"/>
    <mergeCell ref="I3:N3"/>
    <mergeCell ref="O3:T3"/>
    <mergeCell ref="R4:S4"/>
    <mergeCell ref="I4:K4"/>
    <mergeCell ref="L4:N4"/>
    <mergeCell ref="O4:Q4"/>
    <mergeCell ref="C4:C5"/>
    <mergeCell ref="D4:D5"/>
    <mergeCell ref="E4:E5"/>
    <mergeCell ref="F4:F5"/>
    <mergeCell ref="H55:H56"/>
    <mergeCell ref="I55:K55"/>
    <mergeCell ref="C6:T6"/>
    <mergeCell ref="H32:H33"/>
    <mergeCell ref="I32:K32"/>
    <mergeCell ref="L32:N32"/>
    <mergeCell ref="O32:Q32"/>
    <mergeCell ref="R32:T32"/>
    <mergeCell ref="G32:G33"/>
    <mergeCell ref="R55:T55"/>
    <mergeCell ref="A81:B82"/>
    <mergeCell ref="C81:C82"/>
    <mergeCell ref="D81:D82"/>
    <mergeCell ref="E81:E82"/>
    <mergeCell ref="L55:N55"/>
    <mergeCell ref="A55:B56"/>
    <mergeCell ref="C55:C56"/>
    <mergeCell ref="D55:D56"/>
    <mergeCell ref="E55:E56"/>
    <mergeCell ref="F55:F56"/>
    <mergeCell ref="A110:B111"/>
    <mergeCell ref="C110:C111"/>
    <mergeCell ref="D110:D111"/>
    <mergeCell ref="E110:E111"/>
    <mergeCell ref="F110:F111"/>
    <mergeCell ref="A32:B33"/>
    <mergeCell ref="C32:C33"/>
    <mergeCell ref="D32:D33"/>
    <mergeCell ref="E32:E33"/>
    <mergeCell ref="F32:F33"/>
    <mergeCell ref="A138:B139"/>
    <mergeCell ref="C138:C139"/>
    <mergeCell ref="D138:D139"/>
    <mergeCell ref="E138:E139"/>
    <mergeCell ref="F138:F139"/>
    <mergeCell ref="A167:B168"/>
    <mergeCell ref="C167:C168"/>
    <mergeCell ref="D167:D168"/>
    <mergeCell ref="E167:E168"/>
    <mergeCell ref="F167:F168"/>
    <mergeCell ref="L167:N167"/>
    <mergeCell ref="G138:G139"/>
    <mergeCell ref="H138:H139"/>
    <mergeCell ref="I138:K138"/>
    <mergeCell ref="G81:G82"/>
    <mergeCell ref="H81:H82"/>
    <mergeCell ref="I81:K81"/>
    <mergeCell ref="G110:G111"/>
    <mergeCell ref="R138:T138"/>
    <mergeCell ref="G167:G168"/>
    <mergeCell ref="F81:F82"/>
    <mergeCell ref="H167:H168"/>
    <mergeCell ref="O55:Q55"/>
    <mergeCell ref="H110:H111"/>
    <mergeCell ref="I110:K110"/>
    <mergeCell ref="L81:N81"/>
    <mergeCell ref="G55:G56"/>
    <mergeCell ref="I167:K167"/>
    <mergeCell ref="J1:T1"/>
    <mergeCell ref="O167:Q167"/>
    <mergeCell ref="R167:T167"/>
    <mergeCell ref="L138:N138"/>
    <mergeCell ref="O81:Q81"/>
    <mergeCell ref="R81:T81"/>
    <mergeCell ref="L110:N110"/>
    <mergeCell ref="O110:Q110"/>
    <mergeCell ref="R110:T110"/>
    <mergeCell ref="O138:Q138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zoomScale="148" zoomScaleNormal="148" workbookViewId="0">
      <selection activeCell="B1" sqref="B1"/>
    </sheetView>
  </sheetViews>
  <sheetFormatPr defaultColWidth="8.25" defaultRowHeight="11.25"/>
  <cols>
    <col min="1" max="1" width="2.75" style="57" customWidth="1"/>
    <col min="2" max="2" width="36" style="57" customWidth="1"/>
    <col min="3" max="4" width="4.25" style="57" customWidth="1"/>
    <col min="5" max="5" width="5" style="57" customWidth="1"/>
    <col min="6" max="7" width="4.25" style="57" customWidth="1"/>
    <col min="8" max="8" width="4.125" style="57" customWidth="1"/>
    <col min="9" max="9" width="4.25" style="57" customWidth="1"/>
    <col min="10" max="10" width="3.75" style="57" customWidth="1"/>
    <col min="11" max="11" width="3.875" style="57" customWidth="1"/>
    <col min="12" max="12" width="3.75" style="57" customWidth="1"/>
    <col min="13" max="13" width="3.625" style="57" customWidth="1"/>
    <col min="14" max="14" width="3.875" style="57" customWidth="1"/>
    <col min="15" max="15" width="4.25" style="57" customWidth="1"/>
    <col min="16" max="16" width="3.75" style="57" customWidth="1"/>
    <col min="17" max="17" width="3.375" style="57" customWidth="1"/>
    <col min="18" max="18" width="4" style="57" customWidth="1"/>
    <col min="19" max="19" width="4.25" style="57" customWidth="1"/>
    <col min="20" max="20" width="3.75" style="57" customWidth="1"/>
    <col min="21" max="21" width="8.25" style="66"/>
    <col min="22" max="22" width="5.5" style="66" customWidth="1"/>
    <col min="23" max="23" width="4.75" style="66" customWidth="1"/>
    <col min="24" max="24" width="4" style="66" customWidth="1"/>
    <col min="25" max="25" width="5.875" style="66" customWidth="1"/>
    <col min="26" max="26" width="4.875" style="66" customWidth="1"/>
    <col min="27" max="27" width="4.25" style="66" customWidth="1"/>
    <col min="28" max="28" width="5.5" style="66" customWidth="1"/>
    <col min="29" max="29" width="4.75" style="66" customWidth="1"/>
    <col min="30" max="30" width="4.875" style="66" customWidth="1"/>
    <col min="31" max="31" width="5.625" style="66" customWidth="1"/>
    <col min="32" max="32" width="4.125" style="66" customWidth="1"/>
    <col min="33" max="33" width="5.5" style="66" customWidth="1"/>
    <col min="34" max="16384" width="8.25" style="66"/>
  </cols>
  <sheetData>
    <row r="1" spans="1:20" ht="15">
      <c r="B1" s="729" t="s">
        <v>186</v>
      </c>
    </row>
    <row r="2" spans="1:20" ht="12" thickBot="1">
      <c r="A2" s="627"/>
      <c r="E2" s="632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1"/>
    </row>
    <row r="3" spans="1:20" ht="20.100000000000001" customHeight="1" thickBot="1">
      <c r="B3" s="799" t="s">
        <v>185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1"/>
    </row>
    <row r="4" spans="1:20" ht="15" customHeight="1" thickBot="1">
      <c r="A4" s="802" t="s">
        <v>0</v>
      </c>
      <c r="B4" s="804" t="s">
        <v>1</v>
      </c>
      <c r="C4" s="806" t="s">
        <v>2</v>
      </c>
      <c r="D4" s="807"/>
      <c r="E4" s="807"/>
      <c r="F4" s="807"/>
      <c r="G4" s="808" t="s">
        <v>3</v>
      </c>
      <c r="H4" s="811" t="s">
        <v>4</v>
      </c>
      <c r="I4" s="814" t="s">
        <v>183</v>
      </c>
      <c r="J4" s="815"/>
      <c r="K4" s="815"/>
      <c r="L4" s="815"/>
      <c r="M4" s="815"/>
      <c r="N4" s="816"/>
      <c r="O4" s="814" t="s">
        <v>184</v>
      </c>
      <c r="P4" s="815"/>
      <c r="Q4" s="815"/>
      <c r="R4" s="815"/>
      <c r="S4" s="815"/>
      <c r="T4" s="816"/>
    </row>
    <row r="5" spans="1:20" ht="15.6" customHeight="1" thickBot="1">
      <c r="A5" s="803"/>
      <c r="B5" s="805"/>
      <c r="C5" s="793" t="s">
        <v>5</v>
      </c>
      <c r="D5" s="795" t="s">
        <v>6</v>
      </c>
      <c r="E5" s="795" t="s">
        <v>7</v>
      </c>
      <c r="F5" s="797" t="s">
        <v>8</v>
      </c>
      <c r="G5" s="809"/>
      <c r="H5" s="812"/>
      <c r="I5" s="790" t="s">
        <v>9</v>
      </c>
      <c r="J5" s="791"/>
      <c r="K5" s="791"/>
      <c r="L5" s="790" t="s">
        <v>10</v>
      </c>
      <c r="M5" s="791"/>
      <c r="N5" s="792"/>
      <c r="O5" s="790" t="s">
        <v>11</v>
      </c>
      <c r="P5" s="791"/>
      <c r="Q5" s="792"/>
      <c r="R5" s="790" t="s">
        <v>12</v>
      </c>
      <c r="S5" s="791"/>
      <c r="T5" s="792"/>
    </row>
    <row r="6" spans="1:20" ht="23.45" customHeight="1" thickBot="1">
      <c r="A6" s="68"/>
      <c r="B6" s="69"/>
      <c r="C6" s="794"/>
      <c r="D6" s="796"/>
      <c r="E6" s="796"/>
      <c r="F6" s="798"/>
      <c r="G6" s="810"/>
      <c r="H6" s="813"/>
      <c r="I6" s="1" t="s">
        <v>13</v>
      </c>
      <c r="J6" s="1" t="s">
        <v>14</v>
      </c>
      <c r="K6" s="2" t="s">
        <v>4</v>
      </c>
      <c r="L6" s="3" t="s">
        <v>13</v>
      </c>
      <c r="M6" s="1" t="s">
        <v>14</v>
      </c>
      <c r="N6" s="4" t="s">
        <v>4</v>
      </c>
      <c r="O6" s="1" t="s">
        <v>5</v>
      </c>
      <c r="P6" s="1" t="s">
        <v>14</v>
      </c>
      <c r="Q6" s="2" t="s">
        <v>4</v>
      </c>
      <c r="R6" s="3" t="s">
        <v>13</v>
      </c>
      <c r="S6" s="1" t="s">
        <v>14</v>
      </c>
      <c r="T6" s="633" t="s">
        <v>4</v>
      </c>
    </row>
    <row r="7" spans="1:20" ht="12" thickBot="1">
      <c r="A7" s="5" t="s">
        <v>15</v>
      </c>
      <c r="B7" s="6" t="s">
        <v>16</v>
      </c>
      <c r="C7" s="780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843"/>
    </row>
    <row r="8" spans="1:20">
      <c r="A8" s="70">
        <v>1</v>
      </c>
      <c r="B8" s="392" t="s">
        <v>88</v>
      </c>
      <c r="C8" s="398">
        <v>9</v>
      </c>
      <c r="D8" s="563">
        <v>15</v>
      </c>
      <c r="E8" s="559">
        <f>C8+D8</f>
        <v>24</v>
      </c>
      <c r="F8" s="559">
        <v>51</v>
      </c>
      <c r="G8" s="560">
        <v>75</v>
      </c>
      <c r="H8" s="280">
        <v>3</v>
      </c>
      <c r="I8" s="398"/>
      <c r="J8" s="558"/>
      <c r="K8" s="564"/>
      <c r="L8" s="565">
        <v>9</v>
      </c>
      <c r="M8" s="566">
        <v>15</v>
      </c>
      <c r="N8" s="561">
        <v>3</v>
      </c>
      <c r="O8" s="71"/>
      <c r="P8" s="72"/>
      <c r="Q8" s="73"/>
      <c r="R8" s="74"/>
      <c r="S8" s="72"/>
      <c r="T8" s="633"/>
    </row>
    <row r="9" spans="1:20">
      <c r="A9" s="75">
        <v>2</v>
      </c>
      <c r="B9" s="392" t="s">
        <v>19</v>
      </c>
      <c r="C9" s="393">
        <v>9</v>
      </c>
      <c r="D9" s="403">
        <v>6</v>
      </c>
      <c r="E9" s="35">
        <f t="shared" ref="E9:E18" si="0">C9+D9</f>
        <v>15</v>
      </c>
      <c r="F9" s="35">
        <f t="shared" ref="F9:F19" si="1">G9-E9</f>
        <v>35</v>
      </c>
      <c r="G9" s="35">
        <v>50</v>
      </c>
      <c r="H9" s="170">
        <v>2</v>
      </c>
      <c r="I9" s="393">
        <v>9</v>
      </c>
      <c r="J9" s="230">
        <v>6</v>
      </c>
      <c r="K9" s="394">
        <v>2</v>
      </c>
      <c r="L9" s="395"/>
      <c r="M9" s="232"/>
      <c r="N9" s="289"/>
      <c r="O9" s="77"/>
      <c r="P9" s="78"/>
      <c r="Q9" s="45"/>
      <c r="R9" s="79"/>
      <c r="S9" s="78"/>
      <c r="T9" s="288"/>
    </row>
    <row r="10" spans="1:20" ht="12" thickBot="1">
      <c r="A10" s="80">
        <v>3</v>
      </c>
      <c r="B10" s="392" t="s">
        <v>86</v>
      </c>
      <c r="C10" s="393">
        <v>6</v>
      </c>
      <c r="D10" s="541">
        <v>9</v>
      </c>
      <c r="E10" s="35">
        <f t="shared" si="0"/>
        <v>15</v>
      </c>
      <c r="F10" s="35">
        <f t="shared" si="1"/>
        <v>35</v>
      </c>
      <c r="G10" s="35">
        <v>50</v>
      </c>
      <c r="H10" s="280">
        <v>2</v>
      </c>
      <c r="I10" s="393">
        <v>6</v>
      </c>
      <c r="J10" s="230">
        <v>9</v>
      </c>
      <c r="K10" s="542">
        <v>2</v>
      </c>
      <c r="L10" s="395"/>
      <c r="M10" s="232"/>
      <c r="N10" s="288"/>
      <c r="O10" s="71"/>
      <c r="P10" s="72"/>
      <c r="Q10" s="73"/>
      <c r="R10" s="74"/>
      <c r="S10" s="72"/>
      <c r="T10" s="288"/>
    </row>
    <row r="11" spans="1:20" ht="12" thickBot="1">
      <c r="A11" s="70">
        <v>4</v>
      </c>
      <c r="B11" s="82" t="s">
        <v>87</v>
      </c>
      <c r="C11" s="393">
        <v>18</v>
      </c>
      <c r="D11" s="403">
        <v>12</v>
      </c>
      <c r="E11" s="35">
        <f t="shared" si="0"/>
        <v>30</v>
      </c>
      <c r="F11" s="35">
        <f t="shared" si="1"/>
        <v>70</v>
      </c>
      <c r="G11" s="543">
        <v>100</v>
      </c>
      <c r="H11" s="544">
        <v>4</v>
      </c>
      <c r="I11" s="393">
        <v>18</v>
      </c>
      <c r="J11" s="230">
        <v>12</v>
      </c>
      <c r="K11" s="542">
        <v>4</v>
      </c>
      <c r="L11" s="395"/>
      <c r="M11" s="232"/>
      <c r="N11" s="288"/>
      <c r="O11" s="83"/>
      <c r="P11" s="84"/>
      <c r="Q11" s="85"/>
      <c r="R11" s="86"/>
      <c r="S11" s="84"/>
      <c r="T11" s="288"/>
    </row>
    <row r="12" spans="1:20">
      <c r="A12" s="70">
        <v>5</v>
      </c>
      <c r="B12" s="392" t="s">
        <v>20</v>
      </c>
      <c r="C12" s="393">
        <v>6</v>
      </c>
      <c r="D12" s="403">
        <v>9</v>
      </c>
      <c r="E12" s="35">
        <f t="shared" si="0"/>
        <v>15</v>
      </c>
      <c r="F12" s="35">
        <f t="shared" si="1"/>
        <v>35</v>
      </c>
      <c r="G12" s="35">
        <v>50</v>
      </c>
      <c r="H12" s="170">
        <v>2</v>
      </c>
      <c r="I12" s="393">
        <v>6</v>
      </c>
      <c r="J12" s="230">
        <v>9</v>
      </c>
      <c r="K12" s="542">
        <v>2</v>
      </c>
      <c r="L12" s="395"/>
      <c r="M12" s="232"/>
      <c r="N12" s="288"/>
      <c r="O12" s="77"/>
      <c r="P12" s="78"/>
      <c r="Q12" s="45"/>
      <c r="R12" s="79"/>
      <c r="S12" s="78"/>
      <c r="T12" s="288"/>
    </row>
    <row r="13" spans="1:20">
      <c r="A13" s="75">
        <v>6</v>
      </c>
      <c r="B13" s="87" t="s">
        <v>21</v>
      </c>
      <c r="C13" s="393">
        <v>12</v>
      </c>
      <c r="D13" s="541">
        <v>18</v>
      </c>
      <c r="E13" s="35">
        <f t="shared" si="0"/>
        <v>30</v>
      </c>
      <c r="F13" s="35">
        <f t="shared" si="1"/>
        <v>70</v>
      </c>
      <c r="G13" s="35">
        <v>100</v>
      </c>
      <c r="H13" s="170">
        <v>4</v>
      </c>
      <c r="I13" s="396">
        <v>12</v>
      </c>
      <c r="J13" s="283">
        <v>18</v>
      </c>
      <c r="K13" s="545">
        <v>4</v>
      </c>
      <c r="L13" s="397"/>
      <c r="M13" s="113"/>
      <c r="N13" s="287"/>
      <c r="O13" s="77"/>
      <c r="P13" s="78"/>
      <c r="Q13" s="45"/>
      <c r="R13" s="79"/>
      <c r="S13" s="78"/>
      <c r="T13" s="288"/>
    </row>
    <row r="14" spans="1:20" ht="12" thickBot="1">
      <c r="A14" s="80">
        <v>7</v>
      </c>
      <c r="B14" s="82" t="s">
        <v>17</v>
      </c>
      <c r="C14" s="393">
        <v>15</v>
      </c>
      <c r="D14" s="541"/>
      <c r="E14" s="35">
        <f t="shared" si="0"/>
        <v>15</v>
      </c>
      <c r="F14" s="35">
        <f t="shared" si="1"/>
        <v>35</v>
      </c>
      <c r="G14" s="546">
        <v>50</v>
      </c>
      <c r="H14" s="544">
        <v>2</v>
      </c>
      <c r="I14" s="398">
        <v>15</v>
      </c>
      <c r="J14" s="399"/>
      <c r="K14" s="547">
        <v>2</v>
      </c>
      <c r="L14" s="395"/>
      <c r="M14" s="232"/>
      <c r="N14" s="400"/>
      <c r="O14" s="83"/>
      <c r="P14" s="84"/>
      <c r="Q14" s="88"/>
      <c r="R14" s="86"/>
      <c r="S14" s="84"/>
      <c r="T14" s="288"/>
    </row>
    <row r="15" spans="1:20" ht="12" thickBot="1">
      <c r="A15" s="70">
        <v>8</v>
      </c>
      <c r="B15" s="392" t="s">
        <v>85</v>
      </c>
      <c r="C15" s="393">
        <v>18</v>
      </c>
      <c r="D15" s="403">
        <v>12</v>
      </c>
      <c r="E15" s="35">
        <f t="shared" si="0"/>
        <v>30</v>
      </c>
      <c r="F15" s="35">
        <f t="shared" si="1"/>
        <v>70</v>
      </c>
      <c r="G15" s="35">
        <v>100</v>
      </c>
      <c r="H15" s="170">
        <v>4</v>
      </c>
      <c r="I15" s="567">
        <v>18</v>
      </c>
      <c r="J15" s="506">
        <v>12</v>
      </c>
      <c r="K15" s="285">
        <v>4</v>
      </c>
      <c r="L15" s="399"/>
      <c r="M15" s="401"/>
      <c r="N15" s="285"/>
      <c r="O15" s="77"/>
      <c r="P15" s="78"/>
      <c r="Q15" s="45"/>
      <c r="R15" s="79"/>
      <c r="S15" s="78"/>
      <c r="T15" s="288"/>
    </row>
    <row r="16" spans="1:20">
      <c r="A16" s="504">
        <v>9</v>
      </c>
      <c r="B16" s="87" t="s">
        <v>22</v>
      </c>
      <c r="C16" s="709">
        <v>6</v>
      </c>
      <c r="D16" s="710">
        <v>9</v>
      </c>
      <c r="E16" s="35">
        <f t="shared" si="0"/>
        <v>15</v>
      </c>
      <c r="F16" s="35">
        <f t="shared" si="1"/>
        <v>35</v>
      </c>
      <c r="G16" s="35">
        <v>50</v>
      </c>
      <c r="H16" s="170">
        <v>2</v>
      </c>
      <c r="I16" s="709">
        <v>6</v>
      </c>
      <c r="J16" s="358">
        <v>9</v>
      </c>
      <c r="K16" s="359">
        <v>2</v>
      </c>
      <c r="L16" s="159"/>
      <c r="M16" s="113"/>
      <c r="N16" s="287"/>
      <c r="O16" s="77"/>
      <c r="P16" s="78"/>
      <c r="Q16" s="45"/>
      <c r="R16" s="79"/>
      <c r="S16" s="78"/>
      <c r="T16" s="288"/>
    </row>
    <row r="17" spans="1:20">
      <c r="A17" s="464">
        <v>10</v>
      </c>
      <c r="B17" s="503" t="s">
        <v>89</v>
      </c>
      <c r="C17" s="25">
        <v>6</v>
      </c>
      <c r="D17" s="493">
        <v>9</v>
      </c>
      <c r="E17" s="35">
        <f t="shared" si="0"/>
        <v>15</v>
      </c>
      <c r="F17" s="35">
        <f t="shared" si="1"/>
        <v>35</v>
      </c>
      <c r="G17" s="35">
        <v>50</v>
      </c>
      <c r="H17" s="170">
        <v>2</v>
      </c>
      <c r="I17" s="18"/>
      <c r="J17" s="18"/>
      <c r="K17" s="202"/>
      <c r="L17" s="25">
        <v>6</v>
      </c>
      <c r="M17" s="18">
        <v>9</v>
      </c>
      <c r="N17" s="169">
        <v>2</v>
      </c>
      <c r="O17" s="77"/>
      <c r="P17" s="78"/>
      <c r="Q17" s="45"/>
      <c r="R17" s="79"/>
      <c r="S17" s="78"/>
      <c r="T17" s="288"/>
    </row>
    <row r="18" spans="1:20">
      <c r="A18" s="464">
        <v>11</v>
      </c>
      <c r="B18" s="450" t="s">
        <v>113</v>
      </c>
      <c r="C18" s="18">
        <v>6</v>
      </c>
      <c r="D18" s="402">
        <v>9</v>
      </c>
      <c r="E18" s="35">
        <f t="shared" si="0"/>
        <v>15</v>
      </c>
      <c r="F18" s="35">
        <f t="shared" si="1"/>
        <v>35</v>
      </c>
      <c r="G18" s="35">
        <v>50</v>
      </c>
      <c r="H18" s="170">
        <v>2</v>
      </c>
      <c r="I18" s="25">
        <v>6</v>
      </c>
      <c r="J18" s="18">
        <v>9</v>
      </c>
      <c r="K18" s="125">
        <v>2</v>
      </c>
      <c r="L18" s="25"/>
      <c r="M18" s="18"/>
      <c r="N18" s="169"/>
      <c r="O18" s="77"/>
      <c r="P18" s="78"/>
      <c r="Q18" s="271"/>
      <c r="R18" s="77"/>
      <c r="S18" s="78"/>
      <c r="T18" s="288"/>
    </row>
    <row r="19" spans="1:20" ht="12" thickBot="1">
      <c r="A19" s="464">
        <v>12</v>
      </c>
      <c r="B19" s="450" t="s">
        <v>84</v>
      </c>
      <c r="C19" s="18">
        <v>6</v>
      </c>
      <c r="D19" s="402">
        <v>9</v>
      </c>
      <c r="E19" s="35">
        <f>C19+D19</f>
        <v>15</v>
      </c>
      <c r="F19" s="35">
        <f t="shared" si="1"/>
        <v>35</v>
      </c>
      <c r="G19" s="35">
        <v>50</v>
      </c>
      <c r="H19" s="169">
        <v>2</v>
      </c>
      <c r="I19" s="25"/>
      <c r="J19" s="18"/>
      <c r="K19" s="100"/>
      <c r="L19" s="25"/>
      <c r="M19" s="18"/>
      <c r="N19" s="287"/>
      <c r="O19" s="77">
        <v>6</v>
      </c>
      <c r="P19" s="78">
        <v>9</v>
      </c>
      <c r="Q19" s="169">
        <v>2</v>
      </c>
      <c r="R19" s="77"/>
      <c r="S19" s="78"/>
      <c r="T19" s="288"/>
    </row>
    <row r="20" spans="1:20" ht="12" thickBot="1">
      <c r="A20" s="505" t="s">
        <v>23</v>
      </c>
      <c r="B20" s="405" t="s">
        <v>81</v>
      </c>
      <c r="C20" s="225"/>
      <c r="D20" s="90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589"/>
    </row>
    <row r="21" spans="1:20">
      <c r="A21" s="211">
        <v>13</v>
      </c>
      <c r="B21" s="246" t="s">
        <v>24</v>
      </c>
      <c r="C21" s="102">
        <v>15</v>
      </c>
      <c r="D21" s="234">
        <v>0</v>
      </c>
      <c r="E21" s="235">
        <f>C21+D21</f>
        <v>15</v>
      </c>
      <c r="F21" s="235">
        <f>G21-E21</f>
        <v>35</v>
      </c>
      <c r="G21" s="236">
        <v>50</v>
      </c>
      <c r="H21" s="237">
        <v>2</v>
      </c>
      <c r="I21" s="102">
        <v>15</v>
      </c>
      <c r="J21" s="20"/>
      <c r="K21" s="238">
        <v>2</v>
      </c>
      <c r="L21" s="102"/>
      <c r="M21" s="20"/>
      <c r="N21" s="239"/>
      <c r="O21" s="102"/>
      <c r="P21" s="20"/>
      <c r="Q21" s="239"/>
      <c r="R21" s="102"/>
      <c r="S21" s="434"/>
      <c r="T21" s="288"/>
    </row>
    <row r="22" spans="1:20">
      <c r="A22" s="211">
        <v>14</v>
      </c>
      <c r="B22" s="404" t="s">
        <v>82</v>
      </c>
      <c r="C22" s="102">
        <v>6</v>
      </c>
      <c r="D22" s="234">
        <v>12</v>
      </c>
      <c r="E22" s="235">
        <f>C22+D22</f>
        <v>18</v>
      </c>
      <c r="F22" s="235">
        <f>G22-E22</f>
        <v>32</v>
      </c>
      <c r="G22" s="236">
        <v>50</v>
      </c>
      <c r="H22" s="517">
        <v>2</v>
      </c>
      <c r="I22" s="284">
        <v>6</v>
      </c>
      <c r="J22" s="20">
        <v>12</v>
      </c>
      <c r="K22" s="540">
        <v>2</v>
      </c>
      <c r="L22" s="159"/>
      <c r="M22" s="113"/>
      <c r="N22" s="238"/>
      <c r="O22" s="284"/>
      <c r="P22" s="20"/>
      <c r="Q22" s="239"/>
      <c r="R22" s="284"/>
      <c r="S22" s="434"/>
      <c r="T22" s="288"/>
    </row>
    <row r="23" spans="1:20" ht="22.5">
      <c r="A23" s="212">
        <v>15</v>
      </c>
      <c r="B23" s="246" t="s">
        <v>83</v>
      </c>
      <c r="C23" s="102">
        <v>0</v>
      </c>
      <c r="D23" s="234">
        <v>15</v>
      </c>
      <c r="E23" s="235">
        <f>C23+D23</f>
        <v>15</v>
      </c>
      <c r="F23" s="235">
        <v>235</v>
      </c>
      <c r="G23" s="236">
        <v>250</v>
      </c>
      <c r="H23" s="237">
        <v>10</v>
      </c>
      <c r="I23" s="102"/>
      <c r="J23" s="20"/>
      <c r="K23" s="239"/>
      <c r="L23" s="102"/>
      <c r="M23" s="20">
        <v>15</v>
      </c>
      <c r="N23" s="239">
        <v>2</v>
      </c>
      <c r="O23" s="102"/>
      <c r="P23" s="234" t="s">
        <v>106</v>
      </c>
      <c r="Q23" s="238">
        <v>4</v>
      </c>
      <c r="R23" s="102"/>
      <c r="S23" s="235" t="s">
        <v>114</v>
      </c>
      <c r="T23" s="285">
        <v>4</v>
      </c>
    </row>
    <row r="24" spans="1:20" ht="12" thickBot="1">
      <c r="A24" s="213">
        <v>16</v>
      </c>
      <c r="B24" s="248" t="s">
        <v>90</v>
      </c>
      <c r="C24" s="240">
        <v>0</v>
      </c>
      <c r="D24" s="241">
        <v>0</v>
      </c>
      <c r="E24" s="235">
        <f>C24+D24</f>
        <v>0</v>
      </c>
      <c r="F24" s="235">
        <f>G24-E24</f>
        <v>150</v>
      </c>
      <c r="G24" s="242">
        <v>150</v>
      </c>
      <c r="H24" s="243">
        <v>6</v>
      </c>
      <c r="I24" s="240"/>
      <c r="J24" s="244"/>
      <c r="K24" s="245"/>
      <c r="L24" s="240"/>
      <c r="M24" s="244"/>
      <c r="N24" s="245"/>
      <c r="O24" s="240"/>
      <c r="P24" s="244"/>
      <c r="Q24" s="245"/>
      <c r="R24" s="240"/>
      <c r="S24" s="435" t="s">
        <v>107</v>
      </c>
      <c r="T24" s="285">
        <v>6</v>
      </c>
    </row>
    <row r="25" spans="1:20">
      <c r="A25" s="91" t="s">
        <v>25</v>
      </c>
      <c r="B25" s="92" t="s">
        <v>26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634"/>
    </row>
    <row r="26" spans="1:20" ht="10.35" customHeight="1">
      <c r="A26" s="7">
        <v>17</v>
      </c>
      <c r="B26" s="661" t="s">
        <v>180</v>
      </c>
      <c r="C26" s="18">
        <v>18</v>
      </c>
      <c r="D26" s="35">
        <v>18</v>
      </c>
      <c r="E26" s="35">
        <f>C26+D26</f>
        <v>36</v>
      </c>
      <c r="F26" s="35">
        <f>G26-E26</f>
        <v>64</v>
      </c>
      <c r="G26" s="35">
        <v>100</v>
      </c>
      <c r="H26" s="186">
        <v>4</v>
      </c>
      <c r="I26" s="32"/>
      <c r="J26" s="18">
        <v>18</v>
      </c>
      <c r="K26" s="186">
        <v>2</v>
      </c>
      <c r="L26" s="18">
        <v>18</v>
      </c>
      <c r="M26" s="32"/>
      <c r="N26" s="226">
        <v>2</v>
      </c>
      <c r="O26" s="32"/>
      <c r="P26" s="214"/>
      <c r="Q26" s="215"/>
      <c r="R26" s="216"/>
      <c r="S26" s="216"/>
      <c r="T26" s="285"/>
    </row>
    <row r="27" spans="1:20" ht="14.45" customHeight="1" thickBot="1">
      <c r="A27" s="8"/>
      <c r="B27" s="9" t="s">
        <v>27</v>
      </c>
      <c r="C27" s="110">
        <f t="shared" ref="C27:N27" si="2">SUM(C8:C26)</f>
        <v>156</v>
      </c>
      <c r="D27" s="110">
        <f t="shared" si="2"/>
        <v>162</v>
      </c>
      <c r="E27" s="711">
        <f t="shared" si="2"/>
        <v>318</v>
      </c>
      <c r="F27" s="110">
        <f t="shared" si="2"/>
        <v>1057</v>
      </c>
      <c r="G27" s="110">
        <f t="shared" si="2"/>
        <v>1375</v>
      </c>
      <c r="H27" s="110">
        <f t="shared" si="2"/>
        <v>55</v>
      </c>
      <c r="I27" s="110">
        <f t="shared" si="2"/>
        <v>117</v>
      </c>
      <c r="J27" s="110">
        <f t="shared" si="2"/>
        <v>114</v>
      </c>
      <c r="K27" s="110">
        <f t="shared" si="2"/>
        <v>30</v>
      </c>
      <c r="L27" s="110">
        <f t="shared" si="2"/>
        <v>33</v>
      </c>
      <c r="M27" s="110">
        <f t="shared" si="2"/>
        <v>39</v>
      </c>
      <c r="N27" s="110">
        <f t="shared" si="2"/>
        <v>9</v>
      </c>
      <c r="O27" s="110"/>
      <c r="P27" s="110"/>
      <c r="Q27" s="110">
        <f>SUM(Q8:Q26)</f>
        <v>6</v>
      </c>
      <c r="R27" s="110"/>
      <c r="S27" s="110"/>
      <c r="T27" s="3">
        <f>SUM(T8:T26)</f>
        <v>10</v>
      </c>
    </row>
    <row r="28" spans="1:20" s="60" customFormat="1" ht="2.4500000000000002" hidden="1" customHeight="1" thickBot="1">
      <c r="A28" s="10"/>
      <c r="B28" s="11"/>
      <c r="C28" s="10"/>
      <c r="D28" s="12"/>
      <c r="E28" s="12"/>
      <c r="F28" s="12"/>
      <c r="G28" s="12"/>
      <c r="H28" s="13"/>
      <c r="I28" s="14"/>
      <c r="J28" s="14"/>
      <c r="K28" s="15"/>
      <c r="L28" s="14"/>
      <c r="M28" s="14"/>
      <c r="N28" s="15"/>
      <c r="O28" s="14"/>
      <c r="P28" s="14"/>
      <c r="Q28" s="15"/>
      <c r="R28" s="14"/>
      <c r="S28" s="14"/>
      <c r="T28" s="635"/>
    </row>
    <row r="29" spans="1:20" ht="12" hidden="1" thickBot="1">
      <c r="C29" s="10"/>
      <c r="D29" s="12"/>
      <c r="E29" s="12"/>
      <c r="F29" s="12"/>
      <c r="G29" s="12"/>
      <c r="H29" s="13"/>
      <c r="I29" s="14"/>
      <c r="J29" s="14"/>
      <c r="K29" s="15"/>
      <c r="L29" s="14"/>
      <c r="M29" s="14"/>
      <c r="N29" s="15"/>
      <c r="O29" s="14"/>
      <c r="P29" s="14"/>
      <c r="Q29" s="15"/>
      <c r="R29" s="14"/>
      <c r="S29" s="14"/>
      <c r="T29" s="635"/>
    </row>
    <row r="30" spans="1:20" s="60" customFormat="1" ht="14.45" customHeight="1" thickBot="1">
      <c r="A30" s="16" t="s">
        <v>18</v>
      </c>
      <c r="B30" s="17" t="s">
        <v>28</v>
      </c>
      <c r="C30" s="221">
        <f>C27*100/E27</f>
        <v>49.056603773584904</v>
      </c>
      <c r="D30" s="222">
        <f>100-C30</f>
        <v>50.943396226415096</v>
      </c>
      <c r="E30" s="12"/>
      <c r="F30" s="12"/>
      <c r="G30" s="12"/>
      <c r="H30" s="13"/>
      <c r="I30" s="14"/>
      <c r="J30" s="14"/>
      <c r="K30" s="15"/>
      <c r="L30" s="14"/>
      <c r="M30" s="14"/>
      <c r="N30" s="15"/>
      <c r="O30" s="14"/>
      <c r="P30" s="14"/>
      <c r="Q30" s="15"/>
      <c r="R30" s="14"/>
      <c r="S30" s="14"/>
      <c r="T30" s="15"/>
    </row>
    <row r="31" spans="1:20" s="60" customFormat="1" hidden="1">
      <c r="A31" s="10"/>
      <c r="B31" s="11"/>
      <c r="C31" s="10"/>
      <c r="D31" s="12"/>
      <c r="E31" s="12"/>
      <c r="F31" s="12"/>
      <c r="G31" s="12"/>
      <c r="H31" s="13"/>
      <c r="I31" s="14"/>
      <c r="J31" s="14"/>
      <c r="K31" s="15"/>
      <c r="L31" s="14"/>
      <c r="M31" s="14"/>
      <c r="N31" s="15"/>
      <c r="O31" s="14"/>
      <c r="P31" s="14"/>
      <c r="Q31" s="15"/>
      <c r="R31" s="14"/>
      <c r="S31" s="14"/>
      <c r="T31" s="15"/>
    </row>
    <row r="32" spans="1:20" s="60" customFormat="1" ht="12" thickBot="1">
      <c r="A32" s="10"/>
      <c r="B32" s="11"/>
      <c r="C32" s="10"/>
      <c r="D32" s="12"/>
      <c r="E32" s="12"/>
      <c r="F32" s="12"/>
      <c r="G32" s="12"/>
      <c r="H32" s="13"/>
      <c r="I32" s="14"/>
      <c r="J32" s="14"/>
      <c r="K32" s="15"/>
      <c r="L32" s="14"/>
      <c r="M32" s="14"/>
      <c r="N32" s="15"/>
      <c r="O32" s="14"/>
      <c r="P32" s="14"/>
      <c r="Q32" s="15"/>
      <c r="R32" s="14"/>
      <c r="S32" s="14"/>
      <c r="T32" s="15"/>
    </row>
    <row r="33" spans="1:20" s="60" customFormat="1" ht="11.45" customHeight="1" thickBot="1">
      <c r="A33" s="770" t="s">
        <v>29</v>
      </c>
      <c r="B33" s="771"/>
      <c r="C33" s="773" t="s">
        <v>5</v>
      </c>
      <c r="D33" s="773" t="s">
        <v>6</v>
      </c>
      <c r="E33" s="773" t="s">
        <v>7</v>
      </c>
      <c r="F33" s="773" t="s">
        <v>8</v>
      </c>
      <c r="G33" s="788" t="s">
        <v>3</v>
      </c>
      <c r="H33" s="783" t="s">
        <v>4</v>
      </c>
      <c r="I33" s="785" t="s">
        <v>30</v>
      </c>
      <c r="J33" s="786"/>
      <c r="K33" s="787"/>
      <c r="L33" s="785" t="s">
        <v>31</v>
      </c>
      <c r="M33" s="786"/>
      <c r="N33" s="787"/>
      <c r="O33" s="785" t="s">
        <v>32</v>
      </c>
      <c r="P33" s="786"/>
      <c r="Q33" s="787"/>
      <c r="R33" s="785" t="s">
        <v>33</v>
      </c>
      <c r="S33" s="786"/>
      <c r="T33" s="839"/>
    </row>
    <row r="34" spans="1:20" s="60" customFormat="1" ht="21.75" customHeight="1" thickBot="1">
      <c r="A34" s="772"/>
      <c r="B34" s="772"/>
      <c r="C34" s="774"/>
      <c r="D34" s="774"/>
      <c r="E34" s="774"/>
      <c r="F34" s="774"/>
      <c r="G34" s="789"/>
      <c r="H34" s="784"/>
      <c r="I34" s="574" t="s">
        <v>13</v>
      </c>
      <c r="J34" s="575" t="s">
        <v>14</v>
      </c>
      <c r="K34" s="576" t="s">
        <v>4</v>
      </c>
      <c r="L34" s="575" t="s">
        <v>13</v>
      </c>
      <c r="M34" s="575" t="s">
        <v>14</v>
      </c>
      <c r="N34" s="576" t="s">
        <v>4</v>
      </c>
      <c r="O34" s="575" t="s">
        <v>5</v>
      </c>
      <c r="P34" s="575" t="s">
        <v>14</v>
      </c>
      <c r="Q34" s="576" t="s">
        <v>4</v>
      </c>
      <c r="R34" s="575" t="s">
        <v>13</v>
      </c>
      <c r="S34" s="579" t="s">
        <v>14</v>
      </c>
      <c r="T34" s="636" t="s">
        <v>4</v>
      </c>
    </row>
    <row r="35" spans="1:20" s="630" customFormat="1" ht="14.25" customHeight="1" thickBot="1">
      <c r="A35" s="500">
        <v>18</v>
      </c>
      <c r="B35" s="140" t="s">
        <v>91</v>
      </c>
      <c r="C35" s="407">
        <v>30</v>
      </c>
      <c r="D35" s="408">
        <v>60</v>
      </c>
      <c r="E35" s="408">
        <f>C35+D35</f>
        <v>90</v>
      </c>
      <c r="F35" s="408">
        <f>G35-E35</f>
        <v>85</v>
      </c>
      <c r="G35" s="408">
        <v>175</v>
      </c>
      <c r="H35" s="260">
        <v>7</v>
      </c>
      <c r="I35" s="261"/>
      <c r="J35" s="262"/>
      <c r="K35" s="188"/>
      <c r="L35" s="263">
        <v>10</v>
      </c>
      <c r="M35" s="264">
        <v>20</v>
      </c>
      <c r="N35" s="188">
        <v>2</v>
      </c>
      <c r="O35" s="263">
        <v>10</v>
      </c>
      <c r="P35" s="264">
        <v>20</v>
      </c>
      <c r="Q35" s="188">
        <v>2</v>
      </c>
      <c r="R35" s="263">
        <v>10</v>
      </c>
      <c r="S35" s="451">
        <v>20</v>
      </c>
      <c r="T35" s="188">
        <v>3</v>
      </c>
    </row>
    <row r="36" spans="1:20" s="630" customFormat="1" ht="12" thickBot="1">
      <c r="A36" s="500">
        <v>19</v>
      </c>
      <c r="B36" s="610" t="s">
        <v>92</v>
      </c>
      <c r="C36" s="611">
        <v>150</v>
      </c>
      <c r="D36" s="609">
        <v>150</v>
      </c>
      <c r="E36" s="609">
        <f>C36+D36</f>
        <v>300</v>
      </c>
      <c r="F36" s="234">
        <v>225</v>
      </c>
      <c r="G36" s="234">
        <v>525</v>
      </c>
      <c r="H36" s="237">
        <v>21</v>
      </c>
      <c r="I36" s="284"/>
      <c r="J36" s="20"/>
      <c r="K36" s="436"/>
      <c r="L36" s="284">
        <v>50</v>
      </c>
      <c r="M36" s="20">
        <v>40</v>
      </c>
      <c r="N36" s="238">
        <v>5</v>
      </c>
      <c r="O36" s="284">
        <v>75</v>
      </c>
      <c r="P36" s="20">
        <v>65</v>
      </c>
      <c r="Q36" s="238">
        <v>8</v>
      </c>
      <c r="R36" s="284">
        <v>25</v>
      </c>
      <c r="S36" s="434">
        <v>45</v>
      </c>
      <c r="T36" s="238">
        <v>8</v>
      </c>
    </row>
    <row r="37" spans="1:20" s="144" customFormat="1" ht="12" thickBot="1">
      <c r="A37" s="500">
        <v>20</v>
      </c>
      <c r="B37" s="535" t="s">
        <v>93</v>
      </c>
      <c r="C37" s="26">
        <v>12</v>
      </c>
      <c r="D37" s="26">
        <v>12</v>
      </c>
      <c r="E37" s="35">
        <f>C37+D37</f>
        <v>24</v>
      </c>
      <c r="F37" s="35">
        <f>G37-E37</f>
        <v>51</v>
      </c>
      <c r="G37" s="35">
        <v>75</v>
      </c>
      <c r="H37" s="280">
        <v>3</v>
      </c>
      <c r="I37" s="25"/>
      <c r="J37" s="26"/>
      <c r="K37" s="202"/>
      <c r="L37" s="209">
        <v>12</v>
      </c>
      <c r="M37" s="197">
        <v>12</v>
      </c>
      <c r="N37" s="267">
        <v>3</v>
      </c>
      <c r="O37" s="209"/>
      <c r="P37" s="197"/>
      <c r="Q37" s="267"/>
      <c r="R37" s="209"/>
      <c r="S37" s="197"/>
      <c r="T37" s="169"/>
    </row>
    <row r="38" spans="1:20" s="144" customFormat="1" ht="12" thickBot="1">
      <c r="A38" s="500">
        <v>21</v>
      </c>
      <c r="B38" s="536" t="s">
        <v>94</v>
      </c>
      <c r="C38" s="26">
        <v>12</v>
      </c>
      <c r="D38" s="35">
        <v>12</v>
      </c>
      <c r="E38" s="35">
        <f t="shared" ref="E38:E48" si="3">C38+D38</f>
        <v>24</v>
      </c>
      <c r="F38" s="35">
        <f t="shared" ref="F38:F48" si="4">G38-E38</f>
        <v>51</v>
      </c>
      <c r="G38" s="35">
        <v>75</v>
      </c>
      <c r="H38" s="170">
        <v>3</v>
      </c>
      <c r="I38" s="200"/>
      <c r="J38" s="179"/>
      <c r="K38" s="201"/>
      <c r="L38" s="200">
        <v>12</v>
      </c>
      <c r="M38" s="269">
        <v>12</v>
      </c>
      <c r="N38" s="178">
        <v>3</v>
      </c>
      <c r="O38" s="119"/>
      <c r="P38" s="171"/>
      <c r="Q38" s="203"/>
      <c r="R38" s="25"/>
      <c r="S38" s="26"/>
      <c r="T38" s="169"/>
    </row>
    <row r="39" spans="1:20" s="144" customFormat="1" ht="23.25" thickBot="1">
      <c r="A39" s="500">
        <v>22</v>
      </c>
      <c r="B39" s="536" t="s">
        <v>34</v>
      </c>
      <c r="C39" s="26">
        <v>6</v>
      </c>
      <c r="D39" s="26">
        <v>9</v>
      </c>
      <c r="E39" s="35">
        <f t="shared" si="3"/>
        <v>15</v>
      </c>
      <c r="F39" s="35">
        <f t="shared" si="4"/>
        <v>35</v>
      </c>
      <c r="G39" s="35">
        <v>50</v>
      </c>
      <c r="H39" s="180">
        <v>2</v>
      </c>
      <c r="I39" s="25"/>
      <c r="J39" s="26"/>
      <c r="K39" s="202"/>
      <c r="L39" s="119"/>
      <c r="M39" s="171"/>
      <c r="N39" s="203"/>
      <c r="O39" s="25"/>
      <c r="P39" s="26"/>
      <c r="Q39" s="169"/>
      <c r="R39" s="25">
        <v>6</v>
      </c>
      <c r="S39" s="26">
        <v>9</v>
      </c>
      <c r="T39" s="169">
        <v>2</v>
      </c>
    </row>
    <row r="40" spans="1:20" s="144" customFormat="1" ht="12" thickBot="1">
      <c r="A40" s="500">
        <v>23</v>
      </c>
      <c r="B40" s="536" t="s">
        <v>35</v>
      </c>
      <c r="C40" s="26">
        <v>6</v>
      </c>
      <c r="D40" s="26">
        <v>9</v>
      </c>
      <c r="E40" s="35">
        <f t="shared" si="3"/>
        <v>15</v>
      </c>
      <c r="F40" s="35">
        <f t="shared" si="4"/>
        <v>35</v>
      </c>
      <c r="G40" s="35">
        <v>50</v>
      </c>
      <c r="H40" s="170">
        <v>2</v>
      </c>
      <c r="I40" s="25"/>
      <c r="J40" s="26"/>
      <c r="K40" s="202"/>
      <c r="L40" s="25">
        <v>6</v>
      </c>
      <c r="M40" s="26">
        <v>9</v>
      </c>
      <c r="N40" s="271">
        <v>2</v>
      </c>
      <c r="O40" s="25"/>
      <c r="P40" s="26"/>
      <c r="Q40" s="169"/>
      <c r="R40" s="25"/>
      <c r="S40" s="26"/>
      <c r="T40" s="169"/>
    </row>
    <row r="41" spans="1:20" s="144" customFormat="1" ht="12" thickBot="1">
      <c r="A41" s="500">
        <v>24</v>
      </c>
      <c r="B41" s="536" t="s">
        <v>115</v>
      </c>
      <c r="C41" s="26">
        <v>9</v>
      </c>
      <c r="D41" s="26">
        <v>15</v>
      </c>
      <c r="E41" s="35">
        <f t="shared" si="3"/>
        <v>24</v>
      </c>
      <c r="F41" s="35">
        <f t="shared" si="4"/>
        <v>51</v>
      </c>
      <c r="G41" s="35">
        <v>75</v>
      </c>
      <c r="H41" s="170">
        <v>3</v>
      </c>
      <c r="I41" s="25"/>
      <c r="J41" s="26"/>
      <c r="K41" s="202"/>
      <c r="L41" s="25">
        <v>9</v>
      </c>
      <c r="M41" s="26">
        <v>15</v>
      </c>
      <c r="N41" s="169">
        <v>3</v>
      </c>
      <c r="O41" s="25"/>
      <c r="P41" s="26"/>
      <c r="Q41" s="169"/>
      <c r="R41" s="119"/>
      <c r="S41" s="171"/>
      <c r="T41" s="169"/>
    </row>
    <row r="42" spans="1:20" s="144" customFormat="1" ht="12" thickBot="1">
      <c r="A42" s="500">
        <v>25</v>
      </c>
      <c r="B42" s="536" t="s">
        <v>75</v>
      </c>
      <c r="C42" s="26">
        <v>18</v>
      </c>
      <c r="D42" s="26">
        <v>12</v>
      </c>
      <c r="E42" s="35">
        <f t="shared" si="3"/>
        <v>30</v>
      </c>
      <c r="F42" s="35">
        <f t="shared" si="4"/>
        <v>70</v>
      </c>
      <c r="G42" s="35">
        <v>100</v>
      </c>
      <c r="H42" s="180">
        <v>4</v>
      </c>
      <c r="I42" s="25"/>
      <c r="J42" s="26"/>
      <c r="K42" s="202"/>
      <c r="L42" s="25"/>
      <c r="M42" s="26"/>
      <c r="N42" s="271"/>
      <c r="O42" s="25">
        <v>18</v>
      </c>
      <c r="P42" s="26">
        <v>12</v>
      </c>
      <c r="Q42" s="169">
        <v>4</v>
      </c>
      <c r="R42" s="25"/>
      <c r="S42" s="26"/>
      <c r="T42" s="169"/>
    </row>
    <row r="43" spans="1:20" s="144" customFormat="1" ht="12" thickBot="1">
      <c r="A43" s="500">
        <v>26</v>
      </c>
      <c r="B43" s="536" t="s">
        <v>36</v>
      </c>
      <c r="C43" s="26">
        <v>9</v>
      </c>
      <c r="D43" s="26">
        <v>6</v>
      </c>
      <c r="E43" s="35">
        <f t="shared" si="3"/>
        <v>15</v>
      </c>
      <c r="F43" s="35">
        <f t="shared" si="4"/>
        <v>35</v>
      </c>
      <c r="G43" s="35">
        <v>50</v>
      </c>
      <c r="H43" s="170">
        <v>2</v>
      </c>
      <c r="I43" s="25"/>
      <c r="J43" s="26"/>
      <c r="K43" s="202"/>
      <c r="L43" s="25">
        <v>9</v>
      </c>
      <c r="M43" s="26">
        <v>6</v>
      </c>
      <c r="N43" s="271">
        <v>2</v>
      </c>
      <c r="O43" s="25"/>
      <c r="P43" s="26"/>
      <c r="Q43" s="169"/>
      <c r="R43" s="166"/>
      <c r="S43" s="168"/>
      <c r="T43" s="169"/>
    </row>
    <row r="44" spans="1:20" s="144" customFormat="1" ht="12" thickBot="1">
      <c r="A44" s="500">
        <v>27</v>
      </c>
      <c r="B44" s="537" t="s">
        <v>37</v>
      </c>
      <c r="C44" s="26">
        <v>9</v>
      </c>
      <c r="D44" s="35"/>
      <c r="E44" s="35">
        <f t="shared" si="3"/>
        <v>9</v>
      </c>
      <c r="F44" s="35">
        <f t="shared" si="4"/>
        <v>16</v>
      </c>
      <c r="G44" s="35">
        <v>25</v>
      </c>
      <c r="H44" s="180">
        <v>1</v>
      </c>
      <c r="I44" s="25"/>
      <c r="J44" s="26"/>
      <c r="K44" s="202"/>
      <c r="L44" s="25"/>
      <c r="M44" s="26"/>
      <c r="N44" s="271"/>
      <c r="O44" s="200">
        <v>9</v>
      </c>
      <c r="P44" s="179"/>
      <c r="Q44" s="178">
        <v>1</v>
      </c>
      <c r="R44" s="200"/>
      <c r="S44" s="179"/>
      <c r="T44" s="169"/>
    </row>
    <row r="45" spans="1:20" s="144" customFormat="1" ht="13.35" customHeight="1" thickBot="1">
      <c r="A45" s="500">
        <v>28</v>
      </c>
      <c r="B45" s="185" t="s">
        <v>76</v>
      </c>
      <c r="C45" s="26">
        <v>21</v>
      </c>
      <c r="D45" s="26">
        <v>9</v>
      </c>
      <c r="E45" s="35">
        <f t="shared" si="3"/>
        <v>30</v>
      </c>
      <c r="F45" s="35">
        <f t="shared" si="4"/>
        <v>70</v>
      </c>
      <c r="G45" s="35">
        <v>100</v>
      </c>
      <c r="H45" s="169">
        <v>4</v>
      </c>
      <c r="I45" s="25"/>
      <c r="J45" s="26"/>
      <c r="K45" s="202"/>
      <c r="L45" s="119"/>
      <c r="M45" s="171"/>
      <c r="N45" s="203"/>
      <c r="O45" s="724">
        <v>21</v>
      </c>
      <c r="P45" s="725">
        <v>9</v>
      </c>
      <c r="Q45" s="726">
        <v>4</v>
      </c>
      <c r="R45" s="200"/>
      <c r="S45" s="445"/>
      <c r="T45" s="442"/>
    </row>
    <row r="46" spans="1:20" s="144" customFormat="1" ht="12" thickBot="1">
      <c r="A46" s="500">
        <v>29</v>
      </c>
      <c r="B46" s="538" t="s">
        <v>38</v>
      </c>
      <c r="C46" s="26">
        <v>9</v>
      </c>
      <c r="D46" s="26">
        <v>21</v>
      </c>
      <c r="E46" s="35">
        <f t="shared" si="3"/>
        <v>30</v>
      </c>
      <c r="F46" s="35">
        <f t="shared" si="4"/>
        <v>70</v>
      </c>
      <c r="G46" s="35">
        <v>100</v>
      </c>
      <c r="H46" s="539">
        <v>4</v>
      </c>
      <c r="I46" s="25"/>
      <c r="J46" s="26"/>
      <c r="K46" s="202"/>
      <c r="L46" s="25"/>
      <c r="M46" s="26"/>
      <c r="N46" s="271"/>
      <c r="O46" s="200">
        <v>9</v>
      </c>
      <c r="P46" s="179">
        <v>21</v>
      </c>
      <c r="Q46" s="178">
        <v>4</v>
      </c>
      <c r="R46" s="200"/>
      <c r="S46" s="179"/>
      <c r="T46" s="169"/>
    </row>
    <row r="47" spans="1:20" s="144" customFormat="1" ht="12" thickBot="1">
      <c r="A47" s="500">
        <v>30</v>
      </c>
      <c r="B47" s="410" t="s">
        <v>73</v>
      </c>
      <c r="C47" s="26"/>
      <c r="D47" s="26">
        <v>9</v>
      </c>
      <c r="E47" s="35">
        <f t="shared" si="3"/>
        <v>9</v>
      </c>
      <c r="F47" s="35">
        <f t="shared" si="4"/>
        <v>16</v>
      </c>
      <c r="G47" s="35">
        <v>25</v>
      </c>
      <c r="H47" s="180">
        <v>1</v>
      </c>
      <c r="I47" s="25"/>
      <c r="J47" s="26"/>
      <c r="K47" s="202"/>
      <c r="L47" s="119"/>
      <c r="M47" s="26">
        <v>9</v>
      </c>
      <c r="N47" s="169">
        <v>1</v>
      </c>
      <c r="O47" s="175"/>
      <c r="P47" s="176"/>
      <c r="Q47" s="272"/>
      <c r="R47" s="200"/>
      <c r="S47" s="179"/>
      <c r="T47" s="169"/>
    </row>
    <row r="48" spans="1:20" s="144" customFormat="1">
      <c r="A48" s="500">
        <v>31</v>
      </c>
      <c r="B48" s="410" t="s">
        <v>71</v>
      </c>
      <c r="C48" s="26">
        <v>9</v>
      </c>
      <c r="D48" s="26"/>
      <c r="E48" s="35">
        <f t="shared" si="3"/>
        <v>9</v>
      </c>
      <c r="F48" s="35">
        <f t="shared" si="4"/>
        <v>16</v>
      </c>
      <c r="G48" s="35">
        <v>25</v>
      </c>
      <c r="H48" s="180">
        <v>1</v>
      </c>
      <c r="I48" s="25"/>
      <c r="J48" s="26"/>
      <c r="K48" s="202"/>
      <c r="L48" s="25"/>
      <c r="M48" s="26"/>
      <c r="N48" s="271"/>
      <c r="O48" s="200">
        <v>9</v>
      </c>
      <c r="P48" s="176"/>
      <c r="Q48" s="178">
        <v>1</v>
      </c>
      <c r="R48" s="200"/>
      <c r="S48" s="179"/>
      <c r="T48" s="169"/>
    </row>
    <row r="49" spans="1:20" s="144" customFormat="1">
      <c r="A49" s="136"/>
      <c r="B49" s="147" t="s">
        <v>39</v>
      </c>
      <c r="C49" s="409">
        <f t="shared" ref="C49:H49" si="5">SUM(C35:C48)</f>
        <v>300</v>
      </c>
      <c r="D49" s="409">
        <f t="shared" si="5"/>
        <v>324</v>
      </c>
      <c r="E49" s="409">
        <f t="shared" si="5"/>
        <v>624</v>
      </c>
      <c r="F49" s="409">
        <f t="shared" si="5"/>
        <v>826</v>
      </c>
      <c r="G49" s="409">
        <f t="shared" si="5"/>
        <v>1450</v>
      </c>
      <c r="H49" s="146">
        <f t="shared" si="5"/>
        <v>58</v>
      </c>
      <c r="I49" s="131"/>
      <c r="J49" s="130"/>
      <c r="K49" s="142"/>
      <c r="L49" s="149">
        <f t="shared" ref="L49:T49" si="6">SUM(L35:L48)</f>
        <v>108</v>
      </c>
      <c r="M49" s="149">
        <f t="shared" si="6"/>
        <v>123</v>
      </c>
      <c r="N49" s="149">
        <f t="shared" si="6"/>
        <v>21</v>
      </c>
      <c r="O49" s="149">
        <f t="shared" si="6"/>
        <v>151</v>
      </c>
      <c r="P49" s="149">
        <f t="shared" si="6"/>
        <v>127</v>
      </c>
      <c r="Q49" s="149">
        <f t="shared" si="6"/>
        <v>24</v>
      </c>
      <c r="R49" s="149">
        <f t="shared" si="6"/>
        <v>41</v>
      </c>
      <c r="S49" s="149">
        <f t="shared" si="6"/>
        <v>74</v>
      </c>
      <c r="T49" s="169">
        <f t="shared" si="6"/>
        <v>13</v>
      </c>
    </row>
    <row r="50" spans="1:20" s="60" customFormat="1">
      <c r="A50" s="96"/>
      <c r="B50" s="581" t="s">
        <v>150</v>
      </c>
      <c r="C50" s="99">
        <f t="shared" ref="C50:T50" si="7">C27+C49</f>
        <v>456</v>
      </c>
      <c r="D50" s="99">
        <f t="shared" si="7"/>
        <v>486</v>
      </c>
      <c r="E50" s="99">
        <f t="shared" si="7"/>
        <v>942</v>
      </c>
      <c r="F50" s="99">
        <f t="shared" si="7"/>
        <v>1883</v>
      </c>
      <c r="G50" s="99">
        <f t="shared" si="7"/>
        <v>2825</v>
      </c>
      <c r="H50" s="99">
        <f t="shared" si="7"/>
        <v>113</v>
      </c>
      <c r="I50" s="99">
        <f t="shared" si="7"/>
        <v>117</v>
      </c>
      <c r="J50" s="99">
        <f t="shared" si="7"/>
        <v>114</v>
      </c>
      <c r="K50" s="99">
        <f t="shared" si="7"/>
        <v>30</v>
      </c>
      <c r="L50" s="99">
        <f t="shared" si="7"/>
        <v>141</v>
      </c>
      <c r="M50" s="99">
        <f t="shared" si="7"/>
        <v>162</v>
      </c>
      <c r="N50" s="99">
        <f t="shared" si="7"/>
        <v>30</v>
      </c>
      <c r="O50" s="99">
        <f t="shared" si="7"/>
        <v>151</v>
      </c>
      <c r="P50" s="99">
        <f t="shared" si="7"/>
        <v>127</v>
      </c>
      <c r="Q50" s="99">
        <f t="shared" si="7"/>
        <v>30</v>
      </c>
      <c r="R50" s="99">
        <f t="shared" si="7"/>
        <v>41</v>
      </c>
      <c r="S50" s="99">
        <f t="shared" si="7"/>
        <v>74</v>
      </c>
      <c r="T50" s="99">
        <f t="shared" si="7"/>
        <v>23</v>
      </c>
    </row>
    <row r="51" spans="1:20" s="60" customFormat="1">
      <c r="B51" s="479" t="s">
        <v>117</v>
      </c>
      <c r="C51" s="293"/>
      <c r="D51" s="293">
        <v>90</v>
      </c>
      <c r="E51" s="293">
        <v>200</v>
      </c>
      <c r="F51" s="293"/>
      <c r="G51" s="293">
        <v>200</v>
      </c>
      <c r="H51" s="557">
        <v>7</v>
      </c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>
        <v>200</v>
      </c>
      <c r="T51" s="637">
        <v>7</v>
      </c>
    </row>
    <row r="52" spans="1:20" s="60" customFormat="1">
      <c r="A52" s="61"/>
      <c r="B52" s="582" t="s">
        <v>151</v>
      </c>
      <c r="C52" s="216"/>
      <c r="D52" s="216"/>
      <c r="E52" s="584">
        <f>E50+E51</f>
        <v>1142</v>
      </c>
      <c r="F52" s="216"/>
      <c r="G52" s="216"/>
      <c r="H52" s="467">
        <f>SUM(H50:H51)</f>
        <v>120</v>
      </c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638">
        <f>SUM(T50:T51)</f>
        <v>30</v>
      </c>
    </row>
    <row r="53" spans="1:20" s="64" customFormat="1">
      <c r="A53" s="52"/>
      <c r="B53" s="622" t="s">
        <v>152</v>
      </c>
      <c r="C53" s="221">
        <f>C50*100/E50</f>
        <v>48.407643312101911</v>
      </c>
      <c r="D53" s="222">
        <f>100-C53</f>
        <v>51.592356687898089</v>
      </c>
      <c r="E53" s="623">
        <f>E52-(E36*0.4)</f>
        <v>1022</v>
      </c>
      <c r="F53" s="49"/>
      <c r="G53" s="49"/>
      <c r="H53" s="49"/>
      <c r="I53" s="50"/>
      <c r="J53" s="50"/>
      <c r="K53" s="51"/>
      <c r="L53" s="50"/>
      <c r="M53" s="50"/>
      <c r="N53" s="217"/>
      <c r="O53" s="50"/>
      <c r="P53" s="50"/>
      <c r="Q53" s="217"/>
      <c r="R53" s="50"/>
      <c r="S53" s="50"/>
      <c r="T53" s="217"/>
    </row>
    <row r="54" spans="1:20" ht="12" thickBot="1"/>
    <row r="55" spans="1:20" ht="12" thickBot="1">
      <c r="A55" s="760" t="s">
        <v>40</v>
      </c>
      <c r="B55" s="760"/>
      <c r="C55" s="776" t="s">
        <v>5</v>
      </c>
      <c r="D55" s="776" t="s">
        <v>6</v>
      </c>
      <c r="E55" s="776" t="s">
        <v>7</v>
      </c>
      <c r="F55" s="776" t="s">
        <v>8</v>
      </c>
      <c r="G55" s="752" t="s">
        <v>3</v>
      </c>
      <c r="H55" s="778" t="s">
        <v>4</v>
      </c>
      <c r="I55" s="747" t="s">
        <v>30</v>
      </c>
      <c r="J55" s="748"/>
      <c r="K55" s="749"/>
      <c r="L55" s="747" t="s">
        <v>31</v>
      </c>
      <c r="M55" s="748"/>
      <c r="N55" s="749"/>
      <c r="O55" s="747" t="s">
        <v>32</v>
      </c>
      <c r="P55" s="748"/>
      <c r="Q55" s="749"/>
      <c r="R55" s="747" t="s">
        <v>33</v>
      </c>
      <c r="S55" s="748"/>
      <c r="T55" s="749"/>
    </row>
    <row r="56" spans="1:20" ht="23.25" thickBot="1">
      <c r="A56" s="775"/>
      <c r="B56" s="775"/>
      <c r="C56" s="777"/>
      <c r="D56" s="777"/>
      <c r="E56" s="777"/>
      <c r="F56" s="777"/>
      <c r="G56" s="753"/>
      <c r="H56" s="779"/>
      <c r="I56" s="22" t="s">
        <v>13</v>
      </c>
      <c r="J56" s="21" t="s">
        <v>14</v>
      </c>
      <c r="K56" s="23" t="s">
        <v>4</v>
      </c>
      <c r="L56" s="22" t="s">
        <v>13</v>
      </c>
      <c r="M56" s="21" t="s">
        <v>14</v>
      </c>
      <c r="N56" s="23" t="s">
        <v>4</v>
      </c>
      <c r="O56" s="22" t="s">
        <v>5</v>
      </c>
      <c r="P56" s="21" t="s">
        <v>14</v>
      </c>
      <c r="Q56" s="114" t="s">
        <v>4</v>
      </c>
      <c r="R56" s="411" t="s">
        <v>13</v>
      </c>
      <c r="S56" s="220" t="s">
        <v>14</v>
      </c>
      <c r="T56" s="412" t="s">
        <v>4</v>
      </c>
    </row>
    <row r="57" spans="1:20" s="144" customFormat="1" ht="15" customHeight="1" thickBot="1">
      <c r="A57" s="498">
        <v>18</v>
      </c>
      <c r="B57" s="182" t="s">
        <v>95</v>
      </c>
      <c r="C57" s="258">
        <v>30</v>
      </c>
      <c r="D57" s="259">
        <v>60</v>
      </c>
      <c r="E57" s="259">
        <v>90</v>
      </c>
      <c r="F57" s="259">
        <v>85</v>
      </c>
      <c r="G57" s="260">
        <v>175</v>
      </c>
      <c r="H57" s="260">
        <v>7</v>
      </c>
      <c r="I57" s="329"/>
      <c r="J57" s="262"/>
      <c r="K57" s="188"/>
      <c r="L57" s="330">
        <v>10</v>
      </c>
      <c r="M57" s="264">
        <v>20</v>
      </c>
      <c r="N57" s="188">
        <v>2</v>
      </c>
      <c r="O57" s="330">
        <v>10</v>
      </c>
      <c r="P57" s="264">
        <v>20</v>
      </c>
      <c r="Q57" s="189">
        <v>2</v>
      </c>
      <c r="R57" s="413">
        <v>10</v>
      </c>
      <c r="S57" s="414">
        <v>20</v>
      </c>
      <c r="T57" s="415">
        <v>3</v>
      </c>
    </row>
    <row r="58" spans="1:20" s="144" customFormat="1" ht="15" customHeight="1" thickBot="1">
      <c r="A58" s="498">
        <v>19</v>
      </c>
      <c r="B58" s="164" t="s">
        <v>93</v>
      </c>
      <c r="C58" s="161">
        <v>12</v>
      </c>
      <c r="D58" s="161">
        <v>12</v>
      </c>
      <c r="E58" s="76">
        <f>C58+D58</f>
        <v>24</v>
      </c>
      <c r="F58" s="76">
        <v>51</v>
      </c>
      <c r="G58" s="165">
        <v>75</v>
      </c>
      <c r="H58" s="162">
        <v>3</v>
      </c>
      <c r="I58" s="187"/>
      <c r="J58" s="179"/>
      <c r="K58" s="201"/>
      <c r="L58" s="187">
        <v>12</v>
      </c>
      <c r="M58" s="179">
        <v>12</v>
      </c>
      <c r="N58" s="178">
        <v>3</v>
      </c>
      <c r="O58" s="208"/>
      <c r="P58" s="197"/>
      <c r="Q58" s="268"/>
      <c r="R58" s="27"/>
      <c r="S58" s="26"/>
      <c r="T58" s="169"/>
    </row>
    <row r="59" spans="1:20" s="144" customFormat="1" ht="20.100000000000001" customHeight="1" thickBot="1">
      <c r="A59" s="498">
        <v>20</v>
      </c>
      <c r="B59" s="343" t="s">
        <v>42</v>
      </c>
      <c r="C59" s="161">
        <v>6</v>
      </c>
      <c r="D59" s="161">
        <v>9</v>
      </c>
      <c r="E59" s="76">
        <f t="shared" ref="E59:E74" si="8">C59+D59</f>
        <v>15</v>
      </c>
      <c r="F59" s="76">
        <v>35</v>
      </c>
      <c r="G59" s="165">
        <v>50</v>
      </c>
      <c r="H59" s="162">
        <v>2</v>
      </c>
      <c r="I59" s="27"/>
      <c r="J59" s="26"/>
      <c r="K59" s="202"/>
      <c r="L59" s="27"/>
      <c r="M59" s="26"/>
      <c r="N59" s="169"/>
      <c r="O59" s="27"/>
      <c r="P59" s="26"/>
      <c r="Q59" s="184"/>
      <c r="R59" s="27">
        <v>6</v>
      </c>
      <c r="S59" s="26">
        <v>9</v>
      </c>
      <c r="T59" s="169">
        <v>2</v>
      </c>
    </row>
    <row r="60" spans="1:20" s="144" customFormat="1" ht="23.1" customHeight="1" thickBot="1">
      <c r="A60" s="498">
        <v>21</v>
      </c>
      <c r="B60" s="406" t="s">
        <v>96</v>
      </c>
      <c r="C60" s="161">
        <v>12</v>
      </c>
      <c r="D60" s="161">
        <v>18</v>
      </c>
      <c r="E60" s="76">
        <f t="shared" si="8"/>
        <v>30</v>
      </c>
      <c r="F60" s="76">
        <v>70</v>
      </c>
      <c r="G60" s="165">
        <v>100</v>
      </c>
      <c r="H60" s="162">
        <v>4</v>
      </c>
      <c r="I60" s="27"/>
      <c r="J60" s="26"/>
      <c r="K60" s="202"/>
      <c r="L60" s="161">
        <v>12</v>
      </c>
      <c r="M60" s="26">
        <v>18</v>
      </c>
      <c r="N60" s="169">
        <v>4</v>
      </c>
      <c r="O60" s="27"/>
      <c r="P60" s="26"/>
      <c r="Q60" s="184"/>
      <c r="R60" s="27"/>
      <c r="S60" s="26"/>
      <c r="T60" s="169"/>
    </row>
    <row r="61" spans="1:20" s="144" customFormat="1" ht="15" customHeight="1" thickBot="1">
      <c r="A61" s="498">
        <v>22</v>
      </c>
      <c r="B61" s="164" t="s">
        <v>43</v>
      </c>
      <c r="C61" s="161">
        <v>9</v>
      </c>
      <c r="D61" s="161">
        <v>6</v>
      </c>
      <c r="E61" s="76">
        <f t="shared" si="8"/>
        <v>15</v>
      </c>
      <c r="F61" s="76">
        <v>20</v>
      </c>
      <c r="G61" s="165">
        <v>50</v>
      </c>
      <c r="H61" s="162">
        <v>2</v>
      </c>
      <c r="I61" s="27"/>
      <c r="J61" s="26"/>
      <c r="K61" s="202"/>
      <c r="L61" s="27"/>
      <c r="M61" s="26"/>
      <c r="N61" s="169"/>
      <c r="O61" s="27"/>
      <c r="P61" s="26"/>
      <c r="Q61" s="184"/>
      <c r="R61" s="27">
        <v>9</v>
      </c>
      <c r="S61" s="26">
        <v>6</v>
      </c>
      <c r="T61" s="169">
        <v>2</v>
      </c>
    </row>
    <row r="62" spans="1:20" s="144" customFormat="1" ht="15" customHeight="1" thickBot="1">
      <c r="A62" s="498">
        <v>23</v>
      </c>
      <c r="B62" s="164" t="s">
        <v>79</v>
      </c>
      <c r="C62" s="161">
        <v>12</v>
      </c>
      <c r="D62" s="161">
        <v>12</v>
      </c>
      <c r="E62" s="76">
        <f t="shared" si="8"/>
        <v>24</v>
      </c>
      <c r="F62" s="76">
        <v>51</v>
      </c>
      <c r="G62" s="165">
        <v>75</v>
      </c>
      <c r="H62" s="162">
        <v>3</v>
      </c>
      <c r="I62" s="27"/>
      <c r="J62" s="26"/>
      <c r="K62" s="202"/>
      <c r="L62" s="27"/>
      <c r="M62" s="26"/>
      <c r="N62" s="169"/>
      <c r="O62" s="27"/>
      <c r="P62" s="26"/>
      <c r="Q62" s="184"/>
      <c r="R62" s="27">
        <v>12</v>
      </c>
      <c r="S62" s="26">
        <v>12</v>
      </c>
      <c r="T62" s="169">
        <v>3</v>
      </c>
    </row>
    <row r="63" spans="1:20" s="144" customFormat="1" ht="21" customHeight="1" thickBot="1">
      <c r="A63" s="498">
        <v>24</v>
      </c>
      <c r="B63" s="344" t="s">
        <v>44</v>
      </c>
      <c r="C63" s="161">
        <v>12</v>
      </c>
      <c r="D63" s="161">
        <v>12</v>
      </c>
      <c r="E63" s="76">
        <f t="shared" si="8"/>
        <v>24</v>
      </c>
      <c r="F63" s="199">
        <f>G63-E63</f>
        <v>51</v>
      </c>
      <c r="G63" s="165">
        <v>75</v>
      </c>
      <c r="H63" s="195">
        <v>3</v>
      </c>
      <c r="I63" s="27"/>
      <c r="J63" s="26"/>
      <c r="K63" s="202"/>
      <c r="L63" s="27"/>
      <c r="M63" s="26"/>
      <c r="N63" s="169"/>
      <c r="O63" s="27">
        <v>12</v>
      </c>
      <c r="P63" s="26">
        <v>12</v>
      </c>
      <c r="Q63" s="184">
        <v>3</v>
      </c>
      <c r="R63" s="27"/>
      <c r="S63" s="26"/>
      <c r="T63" s="169"/>
    </row>
    <row r="64" spans="1:20" s="144" customFormat="1" ht="24" customHeight="1" thickBot="1">
      <c r="A64" s="498">
        <v>25</v>
      </c>
      <c r="B64" s="345" t="s">
        <v>97</v>
      </c>
      <c r="C64" s="161">
        <v>12</v>
      </c>
      <c r="D64" s="161">
        <v>18</v>
      </c>
      <c r="E64" s="76">
        <f t="shared" si="8"/>
        <v>30</v>
      </c>
      <c r="F64" s="199">
        <f t="shared" ref="F64:F74" si="9">G64-E64</f>
        <v>70</v>
      </c>
      <c r="G64" s="165">
        <v>100</v>
      </c>
      <c r="H64" s="195">
        <v>4</v>
      </c>
      <c r="I64" s="27"/>
      <c r="J64" s="26"/>
      <c r="K64" s="202"/>
      <c r="L64" s="27"/>
      <c r="M64" s="26"/>
      <c r="N64" s="169"/>
      <c r="O64" s="27">
        <v>12</v>
      </c>
      <c r="P64" s="26">
        <v>18</v>
      </c>
      <c r="Q64" s="169">
        <v>4</v>
      </c>
      <c r="R64" s="25"/>
      <c r="S64" s="26"/>
      <c r="T64" s="169"/>
    </row>
    <row r="65" spans="1:20" s="144" customFormat="1" ht="15" customHeight="1" thickBot="1">
      <c r="A65" s="498">
        <v>26</v>
      </c>
      <c r="B65" s="164" t="s">
        <v>47</v>
      </c>
      <c r="C65" s="161">
        <v>3</v>
      </c>
      <c r="D65" s="161">
        <v>12</v>
      </c>
      <c r="E65" s="76">
        <f t="shared" si="8"/>
        <v>15</v>
      </c>
      <c r="F65" s="199">
        <f t="shared" si="9"/>
        <v>35</v>
      </c>
      <c r="G65" s="162">
        <v>50</v>
      </c>
      <c r="H65" s="162">
        <v>2</v>
      </c>
      <c r="I65" s="27"/>
      <c r="J65" s="26"/>
      <c r="K65" s="202"/>
      <c r="L65" s="27">
        <v>3</v>
      </c>
      <c r="M65" s="26">
        <v>12</v>
      </c>
      <c r="N65" s="169">
        <v>2</v>
      </c>
      <c r="O65" s="119"/>
      <c r="P65" s="171"/>
      <c r="Q65" s="203"/>
      <c r="R65" s="25"/>
      <c r="S65" s="26"/>
      <c r="T65" s="169"/>
    </row>
    <row r="66" spans="1:20" s="144" customFormat="1" ht="15" customHeight="1" thickBot="1">
      <c r="A66" s="498">
        <v>27</v>
      </c>
      <c r="B66" s="164" t="s">
        <v>48</v>
      </c>
      <c r="C66" s="161">
        <v>12</v>
      </c>
      <c r="D66" s="161">
        <v>12</v>
      </c>
      <c r="E66" s="76">
        <f t="shared" si="8"/>
        <v>24</v>
      </c>
      <c r="F66" s="199">
        <f t="shared" si="9"/>
        <v>51</v>
      </c>
      <c r="G66" s="165">
        <v>75</v>
      </c>
      <c r="H66" s="195">
        <v>3</v>
      </c>
      <c r="I66" s="27"/>
      <c r="J66" s="26"/>
      <c r="K66" s="202"/>
      <c r="L66" s="27"/>
      <c r="M66" s="26"/>
      <c r="N66" s="169"/>
      <c r="O66" s="27">
        <v>12</v>
      </c>
      <c r="P66" s="26">
        <v>12</v>
      </c>
      <c r="Q66" s="184">
        <v>3</v>
      </c>
      <c r="R66" s="27"/>
      <c r="S66" s="26"/>
      <c r="T66" s="169"/>
    </row>
    <row r="67" spans="1:20" s="144" customFormat="1" ht="15.6" customHeight="1" thickBot="1">
      <c r="A67" s="498">
        <v>28</v>
      </c>
      <c r="B67" s="164" t="s">
        <v>36</v>
      </c>
      <c r="C67" s="161">
        <v>6</v>
      </c>
      <c r="D67" s="161">
        <v>9</v>
      </c>
      <c r="E67" s="76">
        <f t="shared" si="8"/>
        <v>15</v>
      </c>
      <c r="F67" s="199">
        <f t="shared" si="9"/>
        <v>35</v>
      </c>
      <c r="G67" s="165">
        <v>50</v>
      </c>
      <c r="H67" s="195">
        <v>2</v>
      </c>
      <c r="I67" s="27"/>
      <c r="J67" s="26"/>
      <c r="K67" s="202"/>
      <c r="L67" s="27"/>
      <c r="M67" s="26"/>
      <c r="N67" s="416"/>
      <c r="O67" s="27">
        <v>6</v>
      </c>
      <c r="P67" s="26">
        <v>9</v>
      </c>
      <c r="Q67" s="184">
        <v>2</v>
      </c>
      <c r="R67" s="27"/>
      <c r="S67" s="26"/>
      <c r="T67" s="169"/>
    </row>
    <row r="68" spans="1:20" s="144" customFormat="1" ht="12" thickBot="1">
      <c r="A68" s="498">
        <v>29</v>
      </c>
      <c r="B68" s="164" t="s">
        <v>46</v>
      </c>
      <c r="C68" s="161">
        <v>15</v>
      </c>
      <c r="D68" s="161"/>
      <c r="E68" s="76">
        <v>15</v>
      </c>
      <c r="F68" s="199">
        <f t="shared" si="9"/>
        <v>35</v>
      </c>
      <c r="G68" s="165">
        <v>50</v>
      </c>
      <c r="H68" s="195">
        <v>2</v>
      </c>
      <c r="I68" s="27"/>
      <c r="J68" s="26"/>
      <c r="K68" s="202"/>
      <c r="L68" s="27"/>
      <c r="M68" s="26"/>
      <c r="N68" s="416"/>
      <c r="O68" s="27"/>
      <c r="P68" s="26"/>
      <c r="Q68" s="279"/>
      <c r="R68" s="27">
        <v>15</v>
      </c>
      <c r="S68" s="26"/>
      <c r="T68" s="169">
        <v>2</v>
      </c>
    </row>
    <row r="69" spans="1:20" s="144" customFormat="1" ht="12.6" customHeight="1" thickBot="1">
      <c r="A69" s="498">
        <v>30</v>
      </c>
      <c r="B69" s="173" t="s">
        <v>70</v>
      </c>
      <c r="C69" s="194">
        <v>15</v>
      </c>
      <c r="D69" s="194"/>
      <c r="E69" s="76">
        <f t="shared" si="8"/>
        <v>15</v>
      </c>
      <c r="F69" s="199">
        <f t="shared" si="9"/>
        <v>35</v>
      </c>
      <c r="G69" s="174">
        <v>50</v>
      </c>
      <c r="H69" s="195">
        <v>2</v>
      </c>
      <c r="I69" s="187"/>
      <c r="J69" s="179"/>
      <c r="K69" s="201"/>
      <c r="L69" s="187"/>
      <c r="M69" s="179"/>
      <c r="N69" s="417"/>
      <c r="O69" s="187"/>
      <c r="P69" s="179"/>
      <c r="Q69" s="418"/>
      <c r="R69" s="27">
        <v>15</v>
      </c>
      <c r="S69" s="26"/>
      <c r="T69" s="169">
        <v>2</v>
      </c>
    </row>
    <row r="70" spans="1:20" s="144" customFormat="1" ht="12" customHeight="1" thickBot="1">
      <c r="A70" s="498">
        <v>31</v>
      </c>
      <c r="B70" s="164" t="s">
        <v>45</v>
      </c>
      <c r="C70" s="161">
        <v>9</v>
      </c>
      <c r="D70" s="161">
        <v>15</v>
      </c>
      <c r="E70" s="76">
        <f t="shared" si="8"/>
        <v>24</v>
      </c>
      <c r="F70" s="199">
        <v>51</v>
      </c>
      <c r="G70" s="162">
        <v>75</v>
      </c>
      <c r="H70" s="162">
        <v>3</v>
      </c>
      <c r="I70" s="27"/>
      <c r="J70" s="26"/>
      <c r="K70" s="202"/>
      <c r="L70" s="27"/>
      <c r="M70" s="26"/>
      <c r="N70" s="416"/>
      <c r="O70" s="27"/>
      <c r="P70" s="26"/>
      <c r="Q70" s="184"/>
      <c r="R70" s="27">
        <v>9</v>
      </c>
      <c r="S70" s="26">
        <v>15</v>
      </c>
      <c r="T70" s="169">
        <v>3</v>
      </c>
    </row>
    <row r="71" spans="1:20" s="144" customFormat="1" ht="12.6" customHeight="1" thickBot="1">
      <c r="A71" s="498">
        <v>32</v>
      </c>
      <c r="B71" s="163" t="s">
        <v>73</v>
      </c>
      <c r="C71" s="161"/>
      <c r="D71" s="76">
        <v>36</v>
      </c>
      <c r="E71" s="76">
        <f t="shared" si="8"/>
        <v>36</v>
      </c>
      <c r="F71" s="199">
        <f t="shared" si="9"/>
        <v>64</v>
      </c>
      <c r="G71" s="162">
        <v>100</v>
      </c>
      <c r="H71" s="162">
        <v>4</v>
      </c>
      <c r="I71" s="27"/>
      <c r="J71" s="26"/>
      <c r="K71" s="202"/>
      <c r="L71" s="27"/>
      <c r="M71" s="26">
        <v>18</v>
      </c>
      <c r="N71" s="169">
        <v>2</v>
      </c>
      <c r="O71" s="27"/>
      <c r="P71" s="26">
        <v>18</v>
      </c>
      <c r="Q71" s="184">
        <v>2</v>
      </c>
      <c r="R71" s="27"/>
      <c r="S71" s="26"/>
      <c r="T71" s="416"/>
    </row>
    <row r="72" spans="1:20" s="144" customFormat="1" ht="12.6" customHeight="1" thickBot="1">
      <c r="A72" s="498">
        <v>33</v>
      </c>
      <c r="B72" s="163" t="s">
        <v>74</v>
      </c>
      <c r="C72" s="161"/>
      <c r="D72" s="76">
        <v>36</v>
      </c>
      <c r="E72" s="76">
        <f t="shared" si="8"/>
        <v>36</v>
      </c>
      <c r="F72" s="199">
        <f t="shared" si="9"/>
        <v>64</v>
      </c>
      <c r="G72" s="162">
        <v>100</v>
      </c>
      <c r="H72" s="162">
        <v>4</v>
      </c>
      <c r="I72" s="27"/>
      <c r="J72" s="26"/>
      <c r="K72" s="202"/>
      <c r="L72" s="27"/>
      <c r="M72" s="26">
        <v>18</v>
      </c>
      <c r="N72" s="169">
        <v>2</v>
      </c>
      <c r="O72" s="27"/>
      <c r="P72" s="26">
        <v>9</v>
      </c>
      <c r="Q72" s="184">
        <v>1</v>
      </c>
      <c r="R72" s="27"/>
      <c r="S72" s="26">
        <v>9</v>
      </c>
      <c r="T72" s="169">
        <v>1</v>
      </c>
    </row>
    <row r="73" spans="1:20" s="144" customFormat="1" ht="12.6" customHeight="1" thickBot="1">
      <c r="A73" s="498">
        <v>34</v>
      </c>
      <c r="B73" s="163" t="s">
        <v>71</v>
      </c>
      <c r="C73" s="76">
        <v>36</v>
      </c>
      <c r="D73" s="161"/>
      <c r="E73" s="76">
        <f t="shared" si="8"/>
        <v>36</v>
      </c>
      <c r="F73" s="199">
        <f t="shared" si="9"/>
        <v>64</v>
      </c>
      <c r="G73" s="162">
        <v>100</v>
      </c>
      <c r="H73" s="162">
        <v>4</v>
      </c>
      <c r="I73" s="27"/>
      <c r="J73" s="26"/>
      <c r="K73" s="202"/>
      <c r="L73" s="27">
        <v>18</v>
      </c>
      <c r="M73" s="26"/>
      <c r="N73" s="169">
        <v>2</v>
      </c>
      <c r="O73" s="27">
        <v>18</v>
      </c>
      <c r="P73" s="26"/>
      <c r="Q73" s="169">
        <v>2</v>
      </c>
      <c r="R73" s="27"/>
      <c r="S73" s="26"/>
      <c r="T73" s="169"/>
    </row>
    <row r="74" spans="1:20" s="144" customFormat="1" ht="12.6" customHeight="1">
      <c r="A74" s="498">
        <v>35</v>
      </c>
      <c r="B74" s="163" t="s">
        <v>72</v>
      </c>
      <c r="C74" s="76">
        <v>36</v>
      </c>
      <c r="D74" s="161"/>
      <c r="E74" s="76">
        <f t="shared" si="8"/>
        <v>36</v>
      </c>
      <c r="F74" s="199">
        <f t="shared" si="9"/>
        <v>64</v>
      </c>
      <c r="G74" s="162">
        <v>100</v>
      </c>
      <c r="H74" s="162">
        <v>4</v>
      </c>
      <c r="I74" s="27"/>
      <c r="J74" s="26"/>
      <c r="K74" s="202"/>
      <c r="L74" s="27"/>
      <c r="M74" s="26"/>
      <c r="N74" s="416"/>
      <c r="O74" s="27">
        <v>18</v>
      </c>
      <c r="P74" s="26"/>
      <c r="Q74" s="184">
        <v>2</v>
      </c>
      <c r="R74" s="27">
        <v>18</v>
      </c>
      <c r="S74" s="26"/>
      <c r="T74" s="169">
        <v>2</v>
      </c>
    </row>
    <row r="75" spans="1:20" s="93" customFormat="1">
      <c r="A75" s="97"/>
      <c r="B75" s="98" t="s">
        <v>39</v>
      </c>
      <c r="C75" s="107">
        <f t="shared" ref="C75:H75" si="10">SUM(C57:C74)</f>
        <v>237</v>
      </c>
      <c r="D75" s="107">
        <f t="shared" si="10"/>
        <v>267</v>
      </c>
      <c r="E75" s="107">
        <f t="shared" si="10"/>
        <v>504</v>
      </c>
      <c r="F75" s="107">
        <f t="shared" si="10"/>
        <v>931</v>
      </c>
      <c r="G75" s="107">
        <f t="shared" si="10"/>
        <v>1450</v>
      </c>
      <c r="H75" s="107">
        <f t="shared" si="10"/>
        <v>58</v>
      </c>
      <c r="I75" s="109"/>
      <c r="J75" s="32"/>
      <c r="K75" s="125"/>
      <c r="L75" s="79"/>
      <c r="M75" s="78"/>
      <c r="N75" s="126">
        <f t="shared" ref="N75:T75" si="11">SUM(N57:N74)</f>
        <v>17</v>
      </c>
      <c r="O75" s="126">
        <f t="shared" si="11"/>
        <v>88</v>
      </c>
      <c r="P75" s="126">
        <f t="shared" si="11"/>
        <v>98</v>
      </c>
      <c r="Q75" s="126">
        <f t="shared" si="11"/>
        <v>21</v>
      </c>
      <c r="R75" s="126">
        <f t="shared" si="11"/>
        <v>94</v>
      </c>
      <c r="S75" s="126">
        <f t="shared" si="11"/>
        <v>71</v>
      </c>
      <c r="T75" s="639">
        <f t="shared" si="11"/>
        <v>20</v>
      </c>
    </row>
    <row r="76" spans="1:20">
      <c r="A76" s="58"/>
      <c r="B76" s="581" t="s">
        <v>150</v>
      </c>
      <c r="C76" s="99">
        <f t="shared" ref="C76:T76" si="12">C27+C75</f>
        <v>393</v>
      </c>
      <c r="D76" s="99">
        <f t="shared" si="12"/>
        <v>429</v>
      </c>
      <c r="E76" s="99">
        <f t="shared" si="12"/>
        <v>822</v>
      </c>
      <c r="F76" s="99">
        <f t="shared" si="12"/>
        <v>1988</v>
      </c>
      <c r="G76" s="99">
        <f t="shared" si="12"/>
        <v>2825</v>
      </c>
      <c r="H76" s="99">
        <f t="shared" si="12"/>
        <v>113</v>
      </c>
      <c r="I76" s="99">
        <f t="shared" si="12"/>
        <v>117</v>
      </c>
      <c r="J76" s="99">
        <f t="shared" si="12"/>
        <v>114</v>
      </c>
      <c r="K76" s="99">
        <f t="shared" si="12"/>
        <v>30</v>
      </c>
      <c r="L76" s="99">
        <f t="shared" si="12"/>
        <v>33</v>
      </c>
      <c r="M76" s="99">
        <f t="shared" si="12"/>
        <v>39</v>
      </c>
      <c r="N76" s="99">
        <f>N27+N75+N77</f>
        <v>30</v>
      </c>
      <c r="O76" s="99">
        <f t="shared" si="12"/>
        <v>88</v>
      </c>
      <c r="P76" s="99">
        <f t="shared" si="12"/>
        <v>98</v>
      </c>
      <c r="Q76" s="99">
        <f>Q27+Q75+Q77</f>
        <v>30</v>
      </c>
      <c r="R76" s="99">
        <f t="shared" si="12"/>
        <v>94</v>
      </c>
      <c r="S76" s="99">
        <f t="shared" si="12"/>
        <v>71</v>
      </c>
      <c r="T76" s="99">
        <f t="shared" si="12"/>
        <v>30</v>
      </c>
    </row>
    <row r="77" spans="1:20">
      <c r="A77" s="464">
        <v>36</v>
      </c>
      <c r="B77" s="463" t="s">
        <v>117</v>
      </c>
      <c r="C77" s="216"/>
      <c r="D77" s="216">
        <v>90</v>
      </c>
      <c r="E77" s="293">
        <v>200</v>
      </c>
      <c r="F77" s="293"/>
      <c r="G77" s="293">
        <v>200</v>
      </c>
      <c r="H77" s="216">
        <v>7</v>
      </c>
      <c r="I77" s="497"/>
      <c r="J77" s="467"/>
      <c r="K77" s="467"/>
      <c r="L77" s="467"/>
      <c r="M77" s="649" t="s">
        <v>106</v>
      </c>
      <c r="N77" s="649">
        <v>4</v>
      </c>
      <c r="O77" s="467"/>
      <c r="P77" s="649" t="s">
        <v>106</v>
      </c>
      <c r="Q77" s="649">
        <v>3</v>
      </c>
      <c r="R77" s="467"/>
      <c r="S77" s="496"/>
      <c r="T77" s="638"/>
    </row>
    <row r="78" spans="1:20" s="64" customFormat="1" ht="17.25" customHeight="1">
      <c r="A78" s="47"/>
      <c r="B78" s="582" t="s">
        <v>151</v>
      </c>
      <c r="C78" s="221">
        <f>C76*100/E76</f>
        <v>47.810218978102192</v>
      </c>
      <c r="D78" s="222">
        <f>100-C78</f>
        <v>52.189781021897808</v>
      </c>
      <c r="E78" s="624">
        <f>E76+E77</f>
        <v>1022</v>
      </c>
      <c r="G78" s="49"/>
      <c r="H78" s="455">
        <f>SUM(H76:H77)</f>
        <v>120</v>
      </c>
      <c r="I78" s="50"/>
      <c r="J78" s="50"/>
      <c r="K78" s="51"/>
      <c r="L78" s="50"/>
      <c r="M78" s="50"/>
      <c r="N78" s="217"/>
      <c r="O78" s="50"/>
      <c r="P78" s="50"/>
      <c r="Q78" s="217"/>
      <c r="R78" s="50"/>
      <c r="S78" s="50"/>
      <c r="T78" s="442">
        <f>SUM(T76:T77)</f>
        <v>30</v>
      </c>
    </row>
    <row r="79" spans="1:20" s="64" customFormat="1" ht="12" thickBot="1">
      <c r="A79" s="47"/>
      <c r="B79" s="48"/>
      <c r="C79" s="569"/>
      <c r="D79" s="570"/>
      <c r="E79" s="571"/>
      <c r="F79" s="571"/>
      <c r="G79" s="49"/>
      <c r="H79" s="571"/>
      <c r="I79" s="644"/>
      <c r="J79" s="644"/>
      <c r="K79" s="645"/>
      <c r="L79" s="644"/>
      <c r="M79" s="644"/>
      <c r="N79" s="646"/>
      <c r="O79" s="644"/>
      <c r="P79" s="644"/>
      <c r="Q79" s="646"/>
      <c r="R79" s="644"/>
      <c r="S79" s="50"/>
      <c r="T79" s="572"/>
    </row>
    <row r="80" spans="1:20" ht="12" thickBot="1">
      <c r="A80" s="760" t="s">
        <v>49</v>
      </c>
      <c r="B80" s="761"/>
      <c r="C80" s="743" t="s">
        <v>5</v>
      </c>
      <c r="D80" s="743" t="s">
        <v>6</v>
      </c>
      <c r="E80" s="743" t="s">
        <v>7</v>
      </c>
      <c r="F80" s="743" t="s">
        <v>8</v>
      </c>
      <c r="G80" s="741" t="s">
        <v>3</v>
      </c>
      <c r="H80" s="745" t="s">
        <v>4</v>
      </c>
      <c r="I80" s="840" t="s">
        <v>30</v>
      </c>
      <c r="J80" s="840"/>
      <c r="K80" s="840"/>
      <c r="L80" s="841" t="s">
        <v>31</v>
      </c>
      <c r="M80" s="840"/>
      <c r="N80" s="842"/>
      <c r="O80" s="841" t="s">
        <v>32</v>
      </c>
      <c r="P80" s="840"/>
      <c r="Q80" s="842"/>
      <c r="R80" s="841" t="s">
        <v>33</v>
      </c>
      <c r="S80" s="739"/>
      <c r="T80" s="740"/>
    </row>
    <row r="81" spans="1:20" ht="23.25" thickBot="1">
      <c r="A81" s="762"/>
      <c r="B81" s="762"/>
      <c r="C81" s="744"/>
      <c r="D81" s="744"/>
      <c r="E81" s="744"/>
      <c r="F81" s="744"/>
      <c r="G81" s="742"/>
      <c r="H81" s="746"/>
      <c r="I81" s="28" t="s">
        <v>13</v>
      </c>
      <c r="J81" s="28" t="s">
        <v>14</v>
      </c>
      <c r="K81" s="29" t="s">
        <v>4</v>
      </c>
      <c r="L81" s="30" t="s">
        <v>13</v>
      </c>
      <c r="M81" s="28" t="s">
        <v>14</v>
      </c>
      <c r="N81" s="31" t="s">
        <v>4</v>
      </c>
      <c r="O81" s="34" t="s">
        <v>5</v>
      </c>
      <c r="P81" s="33" t="s">
        <v>14</v>
      </c>
      <c r="Q81" s="105" t="s">
        <v>4</v>
      </c>
      <c r="R81" s="30" t="s">
        <v>13</v>
      </c>
      <c r="S81" s="28" t="s">
        <v>14</v>
      </c>
      <c r="T81" s="31" t="s">
        <v>4</v>
      </c>
    </row>
    <row r="82" spans="1:20" s="144" customFormat="1" ht="23.25" thickBot="1">
      <c r="A82" s="498">
        <v>18</v>
      </c>
      <c r="B82" s="143" t="s">
        <v>98</v>
      </c>
      <c r="C82" s="258">
        <v>30</v>
      </c>
      <c r="D82" s="259">
        <v>60</v>
      </c>
      <c r="E82" s="259">
        <v>90</v>
      </c>
      <c r="F82" s="259">
        <v>85</v>
      </c>
      <c r="G82" s="426">
        <v>175</v>
      </c>
      <c r="H82" s="260">
        <v>7</v>
      </c>
      <c r="I82" s="329"/>
      <c r="J82" s="262"/>
      <c r="K82" s="188"/>
      <c r="L82" s="330">
        <v>10</v>
      </c>
      <c r="M82" s="264">
        <v>20</v>
      </c>
      <c r="N82" s="188">
        <v>2</v>
      </c>
      <c r="O82" s="330">
        <v>10</v>
      </c>
      <c r="P82" s="264">
        <v>20</v>
      </c>
      <c r="Q82" s="189">
        <v>2</v>
      </c>
      <c r="R82" s="330">
        <v>10</v>
      </c>
      <c r="S82" s="264">
        <v>20</v>
      </c>
      <c r="T82" s="188">
        <v>3</v>
      </c>
    </row>
    <row r="83" spans="1:20" s="144" customFormat="1" ht="23.25" thickBot="1">
      <c r="A83" s="498">
        <v>19</v>
      </c>
      <c r="B83" s="382" t="s">
        <v>131</v>
      </c>
      <c r="C83" s="265">
        <v>9</v>
      </c>
      <c r="D83" s="265">
        <v>6</v>
      </c>
      <c r="E83" s="81">
        <f>C83+D83</f>
        <v>15</v>
      </c>
      <c r="F83" s="534">
        <f>G83-E83</f>
        <v>35</v>
      </c>
      <c r="G83" s="158">
        <v>50</v>
      </c>
      <c r="H83" s="280">
        <v>2</v>
      </c>
      <c r="I83" s="209"/>
      <c r="J83" s="197"/>
      <c r="K83" s="383"/>
      <c r="L83" s="209">
        <v>9</v>
      </c>
      <c r="M83" s="197">
        <v>6</v>
      </c>
      <c r="N83" s="169">
        <v>2</v>
      </c>
      <c r="O83" s="25"/>
      <c r="P83" s="26"/>
      <c r="Q83" s="169"/>
      <c r="R83" s="209"/>
      <c r="S83" s="197"/>
      <c r="T83" s="267"/>
    </row>
    <row r="84" spans="1:20" s="144" customFormat="1" ht="23.25" thickBot="1">
      <c r="A84" s="498">
        <v>20</v>
      </c>
      <c r="B84" s="164" t="s">
        <v>118</v>
      </c>
      <c r="C84" s="161">
        <v>12</v>
      </c>
      <c r="D84" s="161">
        <v>12</v>
      </c>
      <c r="E84" s="81">
        <f t="shared" ref="E84:E102" si="13">C84+D84</f>
        <v>24</v>
      </c>
      <c r="F84" s="419">
        <f t="shared" ref="F84:F102" si="14">G84-E84</f>
        <v>51</v>
      </c>
      <c r="G84" s="186">
        <v>75</v>
      </c>
      <c r="H84" s="170">
        <v>3</v>
      </c>
      <c r="I84" s="25"/>
      <c r="J84" s="26"/>
      <c r="K84" s="202"/>
      <c r="L84" s="119"/>
      <c r="M84" s="171"/>
      <c r="N84" s="203"/>
      <c r="O84" s="25">
        <v>12</v>
      </c>
      <c r="P84" s="26">
        <v>12</v>
      </c>
      <c r="Q84" s="169">
        <v>3</v>
      </c>
      <c r="R84" s="25"/>
      <c r="S84" s="26"/>
      <c r="T84" s="169"/>
    </row>
    <row r="85" spans="1:20" s="144" customFormat="1" ht="17.45" customHeight="1" thickBot="1">
      <c r="A85" s="498">
        <v>21</v>
      </c>
      <c r="B85" s="164" t="s">
        <v>99</v>
      </c>
      <c r="C85" s="161">
        <v>12</v>
      </c>
      <c r="D85" s="161">
        <v>18</v>
      </c>
      <c r="E85" s="81">
        <f t="shared" si="13"/>
        <v>30</v>
      </c>
      <c r="F85" s="419">
        <f t="shared" si="14"/>
        <v>70</v>
      </c>
      <c r="G85" s="423">
        <v>100</v>
      </c>
      <c r="H85" s="170">
        <v>4</v>
      </c>
      <c r="I85" s="25"/>
      <c r="J85" s="26"/>
      <c r="K85" s="202"/>
      <c r="L85" s="25">
        <v>12</v>
      </c>
      <c r="M85" s="26">
        <v>18</v>
      </c>
      <c r="N85" s="169">
        <v>4</v>
      </c>
      <c r="O85" s="166"/>
      <c r="P85" s="168"/>
      <c r="Q85" s="169"/>
      <c r="R85" s="25"/>
      <c r="S85" s="26"/>
      <c r="T85" s="169"/>
    </row>
    <row r="86" spans="1:20" s="144" customFormat="1" ht="23.25" thickBot="1">
      <c r="A86" s="498">
        <v>22</v>
      </c>
      <c r="B86" s="164" t="s">
        <v>119</v>
      </c>
      <c r="C86" s="161">
        <v>6</v>
      </c>
      <c r="D86" s="161">
        <v>9</v>
      </c>
      <c r="E86" s="81">
        <f t="shared" si="13"/>
        <v>15</v>
      </c>
      <c r="F86" s="419">
        <f t="shared" si="14"/>
        <v>35</v>
      </c>
      <c r="G86" s="186">
        <v>50</v>
      </c>
      <c r="H86" s="170">
        <v>2</v>
      </c>
      <c r="I86" s="25"/>
      <c r="J86" s="26"/>
      <c r="K86" s="202"/>
      <c r="L86" s="25">
        <v>6</v>
      </c>
      <c r="M86" s="26">
        <v>9</v>
      </c>
      <c r="N86" s="169">
        <v>2</v>
      </c>
      <c r="O86" s="166"/>
      <c r="P86" s="168"/>
      <c r="Q86" s="169"/>
      <c r="R86" s="25"/>
      <c r="S86" s="26"/>
      <c r="T86" s="169"/>
    </row>
    <row r="87" spans="1:20" s="144" customFormat="1" ht="21.6" customHeight="1" thickBot="1">
      <c r="A87" s="498">
        <v>23</v>
      </c>
      <c r="B87" s="164" t="s">
        <v>120</v>
      </c>
      <c r="C87" s="161">
        <v>12</v>
      </c>
      <c r="D87" s="161">
        <v>6</v>
      </c>
      <c r="E87" s="81">
        <f t="shared" si="13"/>
        <v>18</v>
      </c>
      <c r="F87" s="419">
        <f t="shared" si="14"/>
        <v>32</v>
      </c>
      <c r="G87" s="425">
        <v>50</v>
      </c>
      <c r="H87" s="170">
        <v>2</v>
      </c>
      <c r="I87" s="25"/>
      <c r="J87" s="26"/>
      <c r="K87" s="202"/>
      <c r="L87" s="25">
        <v>12</v>
      </c>
      <c r="M87" s="26">
        <v>6</v>
      </c>
      <c r="N87" s="169">
        <v>2</v>
      </c>
      <c r="O87" s="25"/>
      <c r="P87" s="26"/>
      <c r="Q87" s="169"/>
      <c r="R87" s="166"/>
      <c r="S87" s="168"/>
      <c r="T87" s="169"/>
    </row>
    <row r="88" spans="1:20" s="144" customFormat="1" ht="34.5" thickBot="1">
      <c r="A88" s="498">
        <v>24</v>
      </c>
      <c r="B88" s="164" t="s">
        <v>125</v>
      </c>
      <c r="C88" s="161">
        <v>15</v>
      </c>
      <c r="D88" s="161">
        <v>15</v>
      </c>
      <c r="E88" s="81">
        <f t="shared" si="13"/>
        <v>30</v>
      </c>
      <c r="F88" s="419">
        <f t="shared" si="14"/>
        <v>70</v>
      </c>
      <c r="G88" s="425">
        <v>100</v>
      </c>
      <c r="H88" s="180">
        <v>4</v>
      </c>
      <c r="I88" s="25"/>
      <c r="J88" s="26"/>
      <c r="K88" s="202"/>
      <c r="L88" s="25">
        <v>15</v>
      </c>
      <c r="M88" s="26">
        <v>15</v>
      </c>
      <c r="N88" s="169">
        <v>4</v>
      </c>
      <c r="O88" s="25"/>
      <c r="P88" s="26"/>
      <c r="Q88" s="169"/>
      <c r="R88" s="166"/>
      <c r="S88" s="168"/>
      <c r="T88" s="169"/>
    </row>
    <row r="89" spans="1:20" s="144" customFormat="1" ht="16.350000000000001" customHeight="1" thickBot="1">
      <c r="A89" s="498">
        <v>25</v>
      </c>
      <c r="B89" s="164" t="s">
        <v>50</v>
      </c>
      <c r="C89" s="161">
        <v>9</v>
      </c>
      <c r="D89" s="161">
        <v>15</v>
      </c>
      <c r="E89" s="81">
        <f t="shared" si="13"/>
        <v>24</v>
      </c>
      <c r="F89" s="419">
        <f t="shared" si="14"/>
        <v>51</v>
      </c>
      <c r="G89" s="425">
        <v>75</v>
      </c>
      <c r="H89" s="180">
        <v>3</v>
      </c>
      <c r="I89" s="25"/>
      <c r="J89" s="26"/>
      <c r="K89" s="202"/>
      <c r="L89" s="25"/>
      <c r="M89" s="26"/>
      <c r="N89" s="169"/>
      <c r="O89" s="25"/>
      <c r="P89" s="26"/>
      <c r="Q89" s="169"/>
      <c r="R89" s="25">
        <v>9</v>
      </c>
      <c r="S89" s="26">
        <v>15</v>
      </c>
      <c r="T89" s="169">
        <v>3</v>
      </c>
    </row>
    <row r="90" spans="1:20" s="144" customFormat="1" ht="23.45" customHeight="1" thickBot="1">
      <c r="A90" s="498">
        <v>26</v>
      </c>
      <c r="B90" s="164" t="s">
        <v>121</v>
      </c>
      <c r="C90" s="161">
        <v>15</v>
      </c>
      <c r="D90" s="161"/>
      <c r="E90" s="81">
        <f t="shared" si="13"/>
        <v>15</v>
      </c>
      <c r="F90" s="419">
        <f t="shared" si="14"/>
        <v>35</v>
      </c>
      <c r="G90" s="423">
        <v>50</v>
      </c>
      <c r="H90" s="180">
        <v>2</v>
      </c>
      <c r="I90" s="25"/>
      <c r="J90" s="26"/>
      <c r="K90" s="202"/>
      <c r="L90" s="25"/>
      <c r="M90" s="26"/>
      <c r="N90" s="169"/>
      <c r="O90" s="25">
        <v>15</v>
      </c>
      <c r="P90" s="26"/>
      <c r="Q90" s="169">
        <v>2</v>
      </c>
      <c r="R90" s="166"/>
      <c r="S90" s="168"/>
      <c r="T90" s="169"/>
    </row>
    <row r="91" spans="1:20" s="144" customFormat="1" ht="24.6" customHeight="1" thickBot="1">
      <c r="A91" s="498">
        <v>27</v>
      </c>
      <c r="B91" s="164" t="s">
        <v>123</v>
      </c>
      <c r="C91" s="161">
        <v>12</v>
      </c>
      <c r="D91" s="161">
        <v>12</v>
      </c>
      <c r="E91" s="81">
        <f t="shared" si="13"/>
        <v>24</v>
      </c>
      <c r="F91" s="419">
        <f t="shared" si="14"/>
        <v>51</v>
      </c>
      <c r="G91" s="186">
        <v>75</v>
      </c>
      <c r="H91" s="180">
        <v>3</v>
      </c>
      <c r="I91" s="25"/>
      <c r="J91" s="26"/>
      <c r="K91" s="202"/>
      <c r="L91" s="25"/>
      <c r="M91" s="26"/>
      <c r="N91" s="169"/>
      <c r="O91" s="25">
        <v>12</v>
      </c>
      <c r="P91" s="26">
        <v>12</v>
      </c>
      <c r="Q91" s="169">
        <v>3</v>
      </c>
      <c r="R91" s="166"/>
      <c r="S91" s="168"/>
      <c r="T91" s="169"/>
    </row>
    <row r="92" spans="1:20" s="144" customFormat="1" ht="21.6" customHeight="1" thickBot="1">
      <c r="A92" s="498">
        <v>28</v>
      </c>
      <c r="B92" s="164" t="s">
        <v>124</v>
      </c>
      <c r="C92" s="161">
        <v>9</v>
      </c>
      <c r="D92" s="161">
        <v>15</v>
      </c>
      <c r="E92" s="81">
        <f t="shared" si="13"/>
        <v>24</v>
      </c>
      <c r="F92" s="419">
        <f t="shared" si="14"/>
        <v>51</v>
      </c>
      <c r="G92" s="425">
        <v>75</v>
      </c>
      <c r="H92" s="180">
        <v>3</v>
      </c>
      <c r="I92" s="25"/>
      <c r="J92" s="26"/>
      <c r="K92" s="202"/>
      <c r="L92" s="25"/>
      <c r="M92" s="26"/>
      <c r="N92" s="169"/>
      <c r="O92" s="25">
        <v>9</v>
      </c>
      <c r="P92" s="26">
        <v>15</v>
      </c>
      <c r="Q92" s="169">
        <v>3</v>
      </c>
      <c r="R92" s="166"/>
      <c r="S92" s="168"/>
      <c r="T92" s="169"/>
    </row>
    <row r="93" spans="1:20" s="144" customFormat="1" ht="22.9" customHeight="1" thickBot="1">
      <c r="A93" s="498">
        <v>29</v>
      </c>
      <c r="B93" s="164" t="s">
        <v>126</v>
      </c>
      <c r="C93" s="161">
        <v>15</v>
      </c>
      <c r="D93" s="161"/>
      <c r="E93" s="81">
        <f t="shared" si="13"/>
        <v>15</v>
      </c>
      <c r="F93" s="419">
        <f t="shared" si="14"/>
        <v>35</v>
      </c>
      <c r="G93" s="423">
        <v>50</v>
      </c>
      <c r="H93" s="180">
        <v>2</v>
      </c>
      <c r="I93" s="25"/>
      <c r="J93" s="26"/>
      <c r="K93" s="202"/>
      <c r="L93" s="25"/>
      <c r="M93" s="26"/>
      <c r="N93" s="169"/>
      <c r="O93" s="161">
        <v>15</v>
      </c>
      <c r="P93" s="25"/>
      <c r="Q93" s="169">
        <v>2</v>
      </c>
      <c r="R93" s="25"/>
      <c r="S93" s="168"/>
      <c r="T93" s="169"/>
    </row>
    <row r="94" spans="1:20" s="144" customFormat="1" ht="16.350000000000001" customHeight="1" thickBot="1">
      <c r="A94" s="498">
        <v>30</v>
      </c>
      <c r="B94" s="164" t="s">
        <v>51</v>
      </c>
      <c r="C94" s="161">
        <v>9</v>
      </c>
      <c r="D94" s="161">
        <v>18</v>
      </c>
      <c r="E94" s="81">
        <f t="shared" si="13"/>
        <v>27</v>
      </c>
      <c r="F94" s="419">
        <f t="shared" si="14"/>
        <v>48</v>
      </c>
      <c r="G94" s="186">
        <v>75</v>
      </c>
      <c r="H94" s="180">
        <v>3</v>
      </c>
      <c r="I94" s="25"/>
      <c r="J94" s="26"/>
      <c r="K94" s="202"/>
      <c r="L94" s="25"/>
      <c r="M94" s="26"/>
      <c r="N94" s="169"/>
      <c r="O94" s="25"/>
      <c r="P94" s="26"/>
      <c r="Q94" s="169"/>
      <c r="R94" s="25">
        <v>9</v>
      </c>
      <c r="S94" s="26">
        <v>18</v>
      </c>
      <c r="T94" s="169">
        <v>3</v>
      </c>
    </row>
    <row r="95" spans="1:20" s="144" customFormat="1" ht="23.25" thickBot="1">
      <c r="A95" s="498">
        <v>31</v>
      </c>
      <c r="B95" s="164" t="s">
        <v>127</v>
      </c>
      <c r="C95" s="161">
        <v>12</v>
      </c>
      <c r="D95" s="161">
        <v>12</v>
      </c>
      <c r="E95" s="81">
        <f t="shared" si="13"/>
        <v>24</v>
      </c>
      <c r="F95" s="419">
        <f t="shared" si="14"/>
        <v>51</v>
      </c>
      <c r="G95" s="186">
        <v>75</v>
      </c>
      <c r="H95" s="180">
        <v>3</v>
      </c>
      <c r="I95" s="25"/>
      <c r="J95" s="26"/>
      <c r="K95" s="202"/>
      <c r="L95" s="25"/>
      <c r="M95" s="26"/>
      <c r="N95" s="169"/>
      <c r="O95" s="119"/>
      <c r="P95" s="171"/>
      <c r="Q95" s="203"/>
      <c r="R95" s="25">
        <v>12</v>
      </c>
      <c r="S95" s="26">
        <v>12</v>
      </c>
      <c r="T95" s="169">
        <v>3</v>
      </c>
    </row>
    <row r="96" spans="1:20" s="144" customFormat="1" ht="24" customHeight="1" thickBot="1">
      <c r="A96" s="498">
        <v>32</v>
      </c>
      <c r="B96" s="164" t="s">
        <v>122</v>
      </c>
      <c r="C96" s="194">
        <v>6</v>
      </c>
      <c r="D96" s="194">
        <v>9</v>
      </c>
      <c r="E96" s="81">
        <f t="shared" si="13"/>
        <v>15</v>
      </c>
      <c r="F96" s="419">
        <f t="shared" si="14"/>
        <v>35</v>
      </c>
      <c r="G96" s="423">
        <v>50</v>
      </c>
      <c r="H96" s="180">
        <v>2</v>
      </c>
      <c r="I96" s="25"/>
      <c r="J96" s="26"/>
      <c r="K96" s="202"/>
      <c r="L96" s="25"/>
      <c r="M96" s="26"/>
      <c r="N96" s="169"/>
      <c r="O96" s="727">
        <v>6</v>
      </c>
      <c r="P96" s="334">
        <v>9</v>
      </c>
      <c r="Q96" s="335">
        <v>2</v>
      </c>
      <c r="R96" s="25"/>
      <c r="S96" s="26"/>
      <c r="T96" s="169"/>
    </row>
    <row r="97" spans="1:20" s="144" customFormat="1" ht="12" thickBot="1">
      <c r="A97" s="498">
        <v>33</v>
      </c>
      <c r="B97" s="185" t="s">
        <v>128</v>
      </c>
      <c r="C97" s="384">
        <v>6</v>
      </c>
      <c r="D97" s="194">
        <v>9</v>
      </c>
      <c r="E97" s="81">
        <f t="shared" si="13"/>
        <v>15</v>
      </c>
      <c r="F97" s="419">
        <f t="shared" si="14"/>
        <v>35</v>
      </c>
      <c r="G97" s="186">
        <v>50</v>
      </c>
      <c r="H97" s="180">
        <v>2</v>
      </c>
      <c r="I97" s="200"/>
      <c r="J97" s="179"/>
      <c r="K97" s="201"/>
      <c r="L97" s="200"/>
      <c r="M97" s="179"/>
      <c r="N97" s="178"/>
      <c r="O97" s="200">
        <v>6</v>
      </c>
      <c r="P97" s="179">
        <v>9</v>
      </c>
      <c r="Q97" s="178">
        <v>2</v>
      </c>
      <c r="R97" s="200"/>
      <c r="S97" s="179"/>
      <c r="T97" s="178"/>
    </row>
    <row r="98" spans="1:20" s="144" customFormat="1" ht="20.100000000000001" customHeight="1" thickBot="1">
      <c r="A98" s="498">
        <v>34</v>
      </c>
      <c r="B98" s="385" t="s">
        <v>80</v>
      </c>
      <c r="C98" s="194">
        <v>9</v>
      </c>
      <c r="D98" s="198"/>
      <c r="E98" s="81">
        <f t="shared" si="13"/>
        <v>9</v>
      </c>
      <c r="F98" s="419">
        <f t="shared" si="14"/>
        <v>16</v>
      </c>
      <c r="G98" s="186">
        <v>25</v>
      </c>
      <c r="H98" s="180">
        <v>1</v>
      </c>
      <c r="I98" s="200"/>
      <c r="J98" s="179"/>
      <c r="K98" s="201"/>
      <c r="L98" s="200"/>
      <c r="M98" s="179"/>
      <c r="N98" s="178"/>
      <c r="O98" s="200">
        <v>9</v>
      </c>
      <c r="P98" s="179"/>
      <c r="Q98" s="178">
        <v>1</v>
      </c>
      <c r="R98" s="200"/>
      <c r="S98" s="179"/>
      <c r="T98" s="178"/>
    </row>
    <row r="99" spans="1:20" s="144" customFormat="1" ht="12" thickBot="1">
      <c r="A99" s="498">
        <v>35</v>
      </c>
      <c r="B99" s="163" t="s">
        <v>73</v>
      </c>
      <c r="C99" s="194"/>
      <c r="D99" s="161">
        <v>18</v>
      </c>
      <c r="E99" s="81">
        <f t="shared" si="13"/>
        <v>18</v>
      </c>
      <c r="F99" s="419">
        <f t="shared" si="14"/>
        <v>32</v>
      </c>
      <c r="G99" s="424">
        <v>50</v>
      </c>
      <c r="H99" s="170">
        <v>2</v>
      </c>
      <c r="I99" s="25"/>
      <c r="J99" s="26"/>
      <c r="K99" s="202"/>
      <c r="L99" s="119"/>
      <c r="M99" s="171"/>
      <c r="N99" s="203"/>
      <c r="O99" s="25"/>
      <c r="P99" s="26">
        <v>18</v>
      </c>
      <c r="Q99" s="169">
        <v>2</v>
      </c>
      <c r="R99" s="25"/>
      <c r="S99" s="171"/>
      <c r="T99" s="203"/>
    </row>
    <row r="100" spans="1:20" s="144" customFormat="1" ht="12" thickBot="1">
      <c r="A100" s="498">
        <v>36</v>
      </c>
      <c r="B100" s="163" t="s">
        <v>74</v>
      </c>
      <c r="C100" s="161"/>
      <c r="D100" s="161">
        <v>18</v>
      </c>
      <c r="E100" s="81">
        <f t="shared" si="13"/>
        <v>18</v>
      </c>
      <c r="F100" s="419">
        <f t="shared" si="14"/>
        <v>32</v>
      </c>
      <c r="G100" s="186">
        <v>50</v>
      </c>
      <c r="H100" s="170">
        <v>2</v>
      </c>
      <c r="I100" s="25"/>
      <c r="J100" s="26"/>
      <c r="K100" s="202"/>
      <c r="L100" s="25"/>
      <c r="M100" s="26">
        <v>9</v>
      </c>
      <c r="N100" s="169">
        <v>1</v>
      </c>
      <c r="O100" s="25"/>
      <c r="P100" s="26"/>
      <c r="Q100" s="169"/>
      <c r="R100" s="25"/>
      <c r="S100" s="26">
        <v>9</v>
      </c>
      <c r="T100" s="169">
        <v>1</v>
      </c>
    </row>
    <row r="101" spans="1:20" s="144" customFormat="1" ht="12" thickBot="1">
      <c r="A101" s="498">
        <v>37</v>
      </c>
      <c r="B101" s="163" t="s">
        <v>71</v>
      </c>
      <c r="C101" s="161">
        <v>18</v>
      </c>
      <c r="D101" s="161"/>
      <c r="E101" s="81">
        <f t="shared" si="13"/>
        <v>18</v>
      </c>
      <c r="F101" s="419">
        <f t="shared" si="14"/>
        <v>32</v>
      </c>
      <c r="G101" s="186">
        <v>50</v>
      </c>
      <c r="H101" s="170">
        <v>2</v>
      </c>
      <c r="I101" s="25"/>
      <c r="J101" s="26"/>
      <c r="K101" s="202"/>
      <c r="L101" s="25">
        <v>18</v>
      </c>
      <c r="M101" s="26"/>
      <c r="N101" s="169">
        <v>2</v>
      </c>
      <c r="O101" s="25"/>
      <c r="P101" s="26"/>
      <c r="Q101" s="169"/>
      <c r="R101" s="25"/>
      <c r="S101" s="26"/>
      <c r="T101" s="169"/>
    </row>
    <row r="102" spans="1:20" s="144" customFormat="1">
      <c r="A102" s="498">
        <v>38</v>
      </c>
      <c r="B102" s="163" t="s">
        <v>72</v>
      </c>
      <c r="C102" s="161">
        <v>36</v>
      </c>
      <c r="D102" s="161"/>
      <c r="E102" s="81">
        <f t="shared" si="13"/>
        <v>36</v>
      </c>
      <c r="F102" s="419">
        <f t="shared" si="14"/>
        <v>64</v>
      </c>
      <c r="G102" s="423">
        <v>100</v>
      </c>
      <c r="H102" s="170">
        <v>4</v>
      </c>
      <c r="I102" s="25"/>
      <c r="J102" s="26"/>
      <c r="K102" s="202"/>
      <c r="L102" s="25">
        <v>18</v>
      </c>
      <c r="M102" s="26"/>
      <c r="N102" s="169">
        <v>2</v>
      </c>
      <c r="O102" s="25">
        <v>18</v>
      </c>
      <c r="P102" s="26"/>
      <c r="Q102" s="169">
        <v>2</v>
      </c>
      <c r="R102" s="25"/>
      <c r="S102" s="26"/>
      <c r="T102" s="169"/>
    </row>
    <row r="103" spans="1:20" s="631" customFormat="1" ht="12" thickBot="1">
      <c r="A103" s="154"/>
      <c r="B103" s="155" t="s">
        <v>39</v>
      </c>
      <c r="C103" s="156">
        <f t="shared" ref="C103:H103" si="15">SUM(C82:C102)</f>
        <v>252</v>
      </c>
      <c r="D103" s="156">
        <f t="shared" si="15"/>
        <v>252</v>
      </c>
      <c r="E103" s="156">
        <f t="shared" si="15"/>
        <v>504</v>
      </c>
      <c r="F103" s="420">
        <f t="shared" si="15"/>
        <v>946</v>
      </c>
      <c r="G103" s="422">
        <f t="shared" si="15"/>
        <v>1450</v>
      </c>
      <c r="H103" s="421">
        <f t="shared" si="15"/>
        <v>58</v>
      </c>
      <c r="I103" s="153"/>
      <c r="J103" s="129"/>
      <c r="K103" s="157"/>
      <c r="L103" s="128">
        <f t="shared" ref="L103:T103" si="16">SUM(L82:L102)</f>
        <v>100</v>
      </c>
      <c r="M103" s="128">
        <f t="shared" si="16"/>
        <v>83</v>
      </c>
      <c r="N103" s="128">
        <f t="shared" si="16"/>
        <v>21</v>
      </c>
      <c r="O103" s="128">
        <f t="shared" si="16"/>
        <v>112</v>
      </c>
      <c r="P103" s="128">
        <f t="shared" si="16"/>
        <v>95</v>
      </c>
      <c r="Q103" s="128">
        <f t="shared" si="16"/>
        <v>24</v>
      </c>
      <c r="R103" s="128">
        <f t="shared" si="16"/>
        <v>40</v>
      </c>
      <c r="S103" s="128">
        <f t="shared" si="16"/>
        <v>74</v>
      </c>
      <c r="T103" s="640">
        <f t="shared" si="16"/>
        <v>13</v>
      </c>
    </row>
    <row r="104" spans="1:20" ht="9.6" customHeight="1">
      <c r="A104" s="460"/>
      <c r="B104" s="581" t="s">
        <v>150</v>
      </c>
      <c r="C104" s="461">
        <f t="shared" ref="C104:T104" si="17">C27+C103</f>
        <v>408</v>
      </c>
      <c r="D104" s="461">
        <f t="shared" si="17"/>
        <v>414</v>
      </c>
      <c r="E104" s="461">
        <f t="shared" si="17"/>
        <v>822</v>
      </c>
      <c r="F104" s="461">
        <f t="shared" si="17"/>
        <v>2003</v>
      </c>
      <c r="G104" s="461">
        <f t="shared" si="17"/>
        <v>2825</v>
      </c>
      <c r="H104" s="461">
        <f t="shared" si="17"/>
        <v>113</v>
      </c>
      <c r="I104" s="461">
        <f t="shared" si="17"/>
        <v>117</v>
      </c>
      <c r="J104" s="461">
        <f t="shared" si="17"/>
        <v>114</v>
      </c>
      <c r="K104" s="461">
        <f t="shared" si="17"/>
        <v>30</v>
      </c>
      <c r="L104" s="461">
        <f t="shared" si="17"/>
        <v>133</v>
      </c>
      <c r="M104" s="461">
        <f t="shared" si="17"/>
        <v>122</v>
      </c>
      <c r="N104" s="461">
        <f t="shared" si="17"/>
        <v>30</v>
      </c>
      <c r="O104" s="461">
        <f t="shared" si="17"/>
        <v>112</v>
      </c>
      <c r="P104" s="461">
        <f t="shared" si="17"/>
        <v>95</v>
      </c>
      <c r="Q104" s="461">
        <f t="shared" si="17"/>
        <v>30</v>
      </c>
      <c r="R104" s="461">
        <f t="shared" si="17"/>
        <v>40</v>
      </c>
      <c r="S104" s="461">
        <f t="shared" si="17"/>
        <v>74</v>
      </c>
      <c r="T104" s="461">
        <f t="shared" si="17"/>
        <v>23</v>
      </c>
    </row>
    <row r="105" spans="1:20" ht="9.6" customHeight="1">
      <c r="A105" s="506">
        <v>39</v>
      </c>
      <c r="B105" s="463" t="s">
        <v>130</v>
      </c>
      <c r="C105" s="453"/>
      <c r="D105" s="454"/>
      <c r="E105" s="293">
        <v>200</v>
      </c>
      <c r="F105" s="293"/>
      <c r="G105" s="293">
        <v>200</v>
      </c>
      <c r="H105" s="459">
        <v>7</v>
      </c>
      <c r="I105" s="555"/>
      <c r="J105" s="456"/>
      <c r="K105" s="457"/>
      <c r="L105" s="456"/>
      <c r="M105" s="456"/>
      <c r="N105" s="458"/>
      <c r="O105" s="456"/>
      <c r="P105" s="456"/>
      <c r="Q105" s="458"/>
      <c r="R105" s="456"/>
      <c r="S105" s="556">
        <v>200</v>
      </c>
      <c r="T105" s="723">
        <v>7</v>
      </c>
    </row>
    <row r="106" spans="1:20" s="64" customFormat="1">
      <c r="A106" s="47"/>
      <c r="B106" s="582" t="s">
        <v>151</v>
      </c>
      <c r="C106" s="221">
        <f>C104*100/E104</f>
        <v>49.635036496350367</v>
      </c>
      <c r="D106" s="222">
        <f>100-C106</f>
        <v>50.364963503649633</v>
      </c>
      <c r="E106" s="624">
        <f>E104+E105</f>
        <v>1022</v>
      </c>
      <c r="F106" s="49"/>
      <c r="G106" s="49"/>
      <c r="H106" s="455">
        <f>SUM(H104:H105)</f>
        <v>120</v>
      </c>
      <c r="I106" s="50"/>
      <c r="J106" s="50"/>
      <c r="K106" s="51"/>
      <c r="L106" s="50"/>
      <c r="M106" s="50"/>
      <c r="N106" s="217"/>
      <c r="O106" s="50"/>
      <c r="P106" s="50"/>
      <c r="Q106" s="217"/>
      <c r="R106" s="50"/>
      <c r="S106" s="50"/>
      <c r="T106" s="721">
        <f>SUM(T104:T105)</f>
        <v>30</v>
      </c>
    </row>
    <row r="107" spans="1:20" s="60" customFormat="1" ht="12" thickBot="1">
      <c r="A107" s="14"/>
      <c r="B107" s="612"/>
      <c r="C107" s="613"/>
      <c r="D107" s="614"/>
      <c r="E107" s="621"/>
      <c r="F107" s="615"/>
      <c r="G107" s="615"/>
      <c r="H107" s="616"/>
      <c r="I107" s="617"/>
      <c r="J107" s="617"/>
      <c r="K107" s="618"/>
      <c r="L107" s="617"/>
      <c r="M107" s="617"/>
      <c r="N107" s="619"/>
      <c r="O107" s="617"/>
      <c r="P107" s="617"/>
      <c r="Q107" s="619"/>
      <c r="R107" s="617"/>
      <c r="S107" s="617"/>
      <c r="T107" s="618"/>
    </row>
    <row r="108" spans="1:20" ht="12" thickBot="1">
      <c r="A108" s="760" t="s">
        <v>52</v>
      </c>
      <c r="B108" s="761"/>
      <c r="C108" s="743" t="s">
        <v>5</v>
      </c>
      <c r="D108" s="743" t="s">
        <v>6</v>
      </c>
      <c r="E108" s="743" t="s">
        <v>7</v>
      </c>
      <c r="F108" s="743" t="s">
        <v>8</v>
      </c>
      <c r="G108" s="758" t="s">
        <v>3</v>
      </c>
      <c r="H108" s="831" t="s">
        <v>4</v>
      </c>
      <c r="I108" s="739" t="s">
        <v>30</v>
      </c>
      <c r="J108" s="739"/>
      <c r="K108" s="739"/>
      <c r="L108" s="738" t="s">
        <v>31</v>
      </c>
      <c r="M108" s="739"/>
      <c r="N108" s="740"/>
      <c r="O108" s="738" t="s">
        <v>32</v>
      </c>
      <c r="P108" s="739"/>
      <c r="Q108" s="740"/>
      <c r="R108" s="738" t="s">
        <v>33</v>
      </c>
      <c r="S108" s="739"/>
      <c r="T108" s="740"/>
    </row>
    <row r="109" spans="1:20" ht="23.25" thickBot="1">
      <c r="A109" s="838"/>
      <c r="B109" s="762"/>
      <c r="C109" s="744"/>
      <c r="D109" s="744"/>
      <c r="E109" s="744"/>
      <c r="F109" s="744"/>
      <c r="G109" s="830"/>
      <c r="H109" s="751"/>
      <c r="I109" s="28" t="s">
        <v>13</v>
      </c>
      <c r="J109" s="28" t="s">
        <v>14</v>
      </c>
      <c r="K109" s="29" t="s">
        <v>4</v>
      </c>
      <c r="L109" s="30" t="s">
        <v>13</v>
      </c>
      <c r="M109" s="28" t="s">
        <v>14</v>
      </c>
      <c r="N109" s="31" t="s">
        <v>4</v>
      </c>
      <c r="O109" s="34" t="s">
        <v>5</v>
      </c>
      <c r="P109" s="33" t="s">
        <v>14</v>
      </c>
      <c r="Q109" s="105" t="s">
        <v>4</v>
      </c>
      <c r="R109" s="34" t="s">
        <v>13</v>
      </c>
      <c r="S109" s="33" t="s">
        <v>14</v>
      </c>
      <c r="T109" s="105" t="s">
        <v>4</v>
      </c>
    </row>
    <row r="110" spans="1:20" s="144" customFormat="1" ht="22.5">
      <c r="A110" s="513">
        <v>18</v>
      </c>
      <c r="B110" s="507" t="s">
        <v>98</v>
      </c>
      <c r="C110" s="258">
        <v>30</v>
      </c>
      <c r="D110" s="259">
        <v>60</v>
      </c>
      <c r="E110" s="259">
        <v>90</v>
      </c>
      <c r="F110" s="431">
        <v>85</v>
      </c>
      <c r="G110" s="428">
        <v>175</v>
      </c>
      <c r="H110" s="432">
        <v>7</v>
      </c>
      <c r="I110" s="329"/>
      <c r="J110" s="262"/>
      <c r="K110" s="188"/>
      <c r="L110" s="330">
        <v>10</v>
      </c>
      <c r="M110" s="264">
        <v>20</v>
      </c>
      <c r="N110" s="188">
        <v>2</v>
      </c>
      <c r="O110" s="330">
        <v>10</v>
      </c>
      <c r="P110" s="264">
        <v>20</v>
      </c>
      <c r="Q110" s="189">
        <v>2</v>
      </c>
      <c r="R110" s="330">
        <v>10</v>
      </c>
      <c r="S110" s="264">
        <v>20</v>
      </c>
      <c r="T110" s="188">
        <v>3</v>
      </c>
    </row>
    <row r="111" spans="1:20" s="144" customFormat="1">
      <c r="A111" s="513">
        <v>19</v>
      </c>
      <c r="B111" s="508" t="s">
        <v>53</v>
      </c>
      <c r="C111" s="265">
        <v>6</v>
      </c>
      <c r="D111" s="265">
        <v>18</v>
      </c>
      <c r="E111" s="81">
        <f>C111+D111</f>
        <v>24</v>
      </c>
      <c r="F111" s="276">
        <f>G111-E111</f>
        <v>51</v>
      </c>
      <c r="G111" s="186">
        <v>75</v>
      </c>
      <c r="H111" s="280">
        <v>3</v>
      </c>
      <c r="I111" s="209"/>
      <c r="J111" s="197"/>
      <c r="K111" s="383"/>
      <c r="L111" s="209">
        <v>6</v>
      </c>
      <c r="M111" s="197">
        <v>18</v>
      </c>
      <c r="N111" s="267">
        <v>3</v>
      </c>
      <c r="O111" s="25"/>
      <c r="P111" s="26"/>
      <c r="Q111" s="169"/>
      <c r="R111" s="25"/>
      <c r="S111" s="26"/>
      <c r="T111" s="169"/>
    </row>
    <row r="112" spans="1:20" s="144" customFormat="1" ht="16.350000000000001" customHeight="1">
      <c r="A112" s="513">
        <v>20</v>
      </c>
      <c r="B112" s="509" t="s">
        <v>129</v>
      </c>
      <c r="C112" s="161">
        <v>12</v>
      </c>
      <c r="D112" s="161">
        <v>6</v>
      </c>
      <c r="E112" s="81">
        <f t="shared" ref="E112:E129" si="18">C112+D112</f>
        <v>18</v>
      </c>
      <c r="F112" s="276">
        <f t="shared" ref="F112:F129" si="19">G112-E112</f>
        <v>32</v>
      </c>
      <c r="G112" s="186">
        <v>50</v>
      </c>
      <c r="H112" s="170">
        <v>2</v>
      </c>
      <c r="I112" s="25"/>
      <c r="J112" s="26"/>
      <c r="K112" s="202"/>
      <c r="L112" s="25">
        <v>12</v>
      </c>
      <c r="M112" s="26">
        <v>6</v>
      </c>
      <c r="N112" s="169">
        <v>2</v>
      </c>
      <c r="O112" s="25"/>
      <c r="P112" s="26"/>
      <c r="Q112" s="169"/>
      <c r="R112" s="25"/>
      <c r="S112" s="26"/>
      <c r="T112" s="169"/>
    </row>
    <row r="113" spans="1:20" s="144" customFormat="1">
      <c r="A113" s="513">
        <v>21</v>
      </c>
      <c r="B113" s="509" t="s">
        <v>100</v>
      </c>
      <c r="C113" s="161">
        <v>24</v>
      </c>
      <c r="D113" s="161"/>
      <c r="E113" s="81">
        <f t="shared" si="18"/>
        <v>24</v>
      </c>
      <c r="F113" s="276">
        <f t="shared" si="19"/>
        <v>51</v>
      </c>
      <c r="G113" s="186">
        <v>75</v>
      </c>
      <c r="H113" s="170">
        <v>3</v>
      </c>
      <c r="I113" s="25"/>
      <c r="J113" s="26"/>
      <c r="K113" s="202"/>
      <c r="L113" s="25">
        <v>24</v>
      </c>
      <c r="M113" s="26"/>
      <c r="N113" s="169">
        <v>3</v>
      </c>
      <c r="O113" s="25"/>
      <c r="P113" s="26"/>
      <c r="Q113" s="169"/>
      <c r="R113" s="25"/>
      <c r="S113" s="26"/>
      <c r="T113" s="169"/>
    </row>
    <row r="114" spans="1:20" s="144" customFormat="1" ht="16.350000000000001" customHeight="1">
      <c r="A114" s="513">
        <v>22</v>
      </c>
      <c r="B114" s="509" t="s">
        <v>54</v>
      </c>
      <c r="C114" s="161">
        <v>6</v>
      </c>
      <c r="D114" s="161">
        <v>9</v>
      </c>
      <c r="E114" s="81">
        <f t="shared" si="18"/>
        <v>15</v>
      </c>
      <c r="F114" s="276">
        <f t="shared" si="19"/>
        <v>35</v>
      </c>
      <c r="G114" s="186">
        <v>50</v>
      </c>
      <c r="H114" s="170">
        <v>2</v>
      </c>
      <c r="I114" s="25"/>
      <c r="J114" s="26"/>
      <c r="K114" s="202"/>
      <c r="L114" s="25">
        <v>6</v>
      </c>
      <c r="M114" s="26">
        <v>9</v>
      </c>
      <c r="N114" s="169">
        <v>2</v>
      </c>
      <c r="O114" s="25"/>
      <c r="P114" s="26"/>
      <c r="Q114" s="169"/>
      <c r="R114" s="25"/>
      <c r="S114" s="26"/>
      <c r="T114" s="169"/>
    </row>
    <row r="115" spans="1:20" s="144" customFormat="1" ht="22.5">
      <c r="A115" s="513">
        <v>23</v>
      </c>
      <c r="B115" s="509" t="s">
        <v>101</v>
      </c>
      <c r="C115" s="161">
        <v>15</v>
      </c>
      <c r="D115" s="161">
        <v>15</v>
      </c>
      <c r="E115" s="81">
        <f t="shared" si="18"/>
        <v>30</v>
      </c>
      <c r="F115" s="276">
        <f t="shared" si="19"/>
        <v>70</v>
      </c>
      <c r="G115" s="186">
        <v>100</v>
      </c>
      <c r="H115" s="180">
        <v>4</v>
      </c>
      <c r="I115" s="25"/>
      <c r="J115" s="26"/>
      <c r="K115" s="202"/>
      <c r="L115" s="25"/>
      <c r="M115" s="26"/>
      <c r="N115" s="169"/>
      <c r="O115" s="25"/>
      <c r="P115" s="26"/>
      <c r="Q115" s="169"/>
      <c r="R115" s="25">
        <v>15</v>
      </c>
      <c r="S115" s="26">
        <v>15</v>
      </c>
      <c r="T115" s="167">
        <v>4</v>
      </c>
    </row>
    <row r="116" spans="1:20" s="144" customFormat="1">
      <c r="A116" s="513">
        <v>24</v>
      </c>
      <c r="B116" s="509" t="s">
        <v>102</v>
      </c>
      <c r="C116" s="161">
        <v>12</v>
      </c>
      <c r="D116" s="161">
        <v>18</v>
      </c>
      <c r="E116" s="81">
        <f t="shared" si="18"/>
        <v>30</v>
      </c>
      <c r="F116" s="276">
        <f t="shared" si="19"/>
        <v>70</v>
      </c>
      <c r="G116" s="186">
        <v>100</v>
      </c>
      <c r="H116" s="180">
        <v>4</v>
      </c>
      <c r="I116" s="25"/>
      <c r="J116" s="26"/>
      <c r="K116" s="202"/>
      <c r="L116" s="25"/>
      <c r="M116" s="26"/>
      <c r="N116" s="169"/>
      <c r="O116" s="25">
        <v>12</v>
      </c>
      <c r="P116" s="26">
        <v>18</v>
      </c>
      <c r="Q116" s="169">
        <v>4</v>
      </c>
      <c r="R116" s="25"/>
      <c r="S116" s="26"/>
      <c r="T116" s="169"/>
    </row>
    <row r="117" spans="1:20" s="144" customFormat="1">
      <c r="A117" s="513">
        <v>25</v>
      </c>
      <c r="B117" s="509" t="s">
        <v>103</v>
      </c>
      <c r="C117" s="161">
        <v>12</v>
      </c>
      <c r="D117" s="161">
        <v>12</v>
      </c>
      <c r="E117" s="81">
        <f t="shared" si="18"/>
        <v>24</v>
      </c>
      <c r="F117" s="276">
        <f t="shared" si="19"/>
        <v>51</v>
      </c>
      <c r="G117" s="186">
        <v>75</v>
      </c>
      <c r="H117" s="180">
        <v>3</v>
      </c>
      <c r="I117" s="25"/>
      <c r="J117" s="26"/>
      <c r="K117" s="202"/>
      <c r="L117" s="25"/>
      <c r="M117" s="26"/>
      <c r="N117" s="169"/>
      <c r="O117" s="25">
        <v>12</v>
      </c>
      <c r="P117" s="26">
        <v>12</v>
      </c>
      <c r="Q117" s="169">
        <v>3</v>
      </c>
      <c r="R117" s="25"/>
      <c r="S117" s="26"/>
      <c r="T117" s="169"/>
    </row>
    <row r="118" spans="1:20" s="144" customFormat="1">
      <c r="A118" s="513">
        <v>26</v>
      </c>
      <c r="B118" s="509" t="s">
        <v>55</v>
      </c>
      <c r="C118" s="161">
        <v>12</v>
      </c>
      <c r="D118" s="161">
        <v>12</v>
      </c>
      <c r="E118" s="81">
        <f t="shared" si="18"/>
        <v>24</v>
      </c>
      <c r="F118" s="276">
        <f t="shared" si="19"/>
        <v>51</v>
      </c>
      <c r="G118" s="186">
        <v>75</v>
      </c>
      <c r="H118" s="180">
        <v>3</v>
      </c>
      <c r="I118" s="25"/>
      <c r="J118" s="26"/>
      <c r="K118" s="202"/>
      <c r="L118" s="25"/>
      <c r="M118" s="26"/>
      <c r="N118" s="169"/>
      <c r="O118" s="25">
        <v>12</v>
      </c>
      <c r="P118" s="26">
        <v>12</v>
      </c>
      <c r="Q118" s="169">
        <v>3</v>
      </c>
      <c r="R118" s="25"/>
      <c r="S118" s="26"/>
      <c r="T118" s="169"/>
    </row>
    <row r="119" spans="1:20" s="144" customFormat="1">
      <c r="A119" s="513">
        <v>27</v>
      </c>
      <c r="B119" s="509" t="s">
        <v>56</v>
      </c>
      <c r="C119" s="161"/>
      <c r="D119" s="161">
        <v>18</v>
      </c>
      <c r="E119" s="81">
        <f t="shared" si="18"/>
        <v>18</v>
      </c>
      <c r="F119" s="276">
        <f t="shared" si="19"/>
        <v>32</v>
      </c>
      <c r="G119" s="186">
        <v>50</v>
      </c>
      <c r="H119" s="180">
        <v>2</v>
      </c>
      <c r="I119" s="25"/>
      <c r="J119" s="26"/>
      <c r="K119" s="202"/>
      <c r="L119" s="25"/>
      <c r="M119" s="26"/>
      <c r="N119" s="169"/>
      <c r="O119" s="25"/>
      <c r="P119" s="26"/>
      <c r="Q119" s="169"/>
      <c r="R119" s="25"/>
      <c r="S119" s="26">
        <v>18</v>
      </c>
      <c r="T119" s="169">
        <v>2</v>
      </c>
    </row>
    <row r="120" spans="1:20" s="144" customFormat="1">
      <c r="A120" s="513">
        <v>28</v>
      </c>
      <c r="B120" s="509" t="s">
        <v>36</v>
      </c>
      <c r="C120" s="161">
        <v>6</v>
      </c>
      <c r="D120" s="161">
        <v>9</v>
      </c>
      <c r="E120" s="81">
        <f t="shared" si="18"/>
        <v>15</v>
      </c>
      <c r="F120" s="276">
        <f t="shared" si="19"/>
        <v>35</v>
      </c>
      <c r="G120" s="186">
        <v>50</v>
      </c>
      <c r="H120" s="180">
        <v>2</v>
      </c>
      <c r="I120" s="25"/>
      <c r="J120" s="26"/>
      <c r="K120" s="202"/>
      <c r="L120" s="25"/>
      <c r="M120" s="26"/>
      <c r="N120" s="169"/>
      <c r="O120" s="25">
        <v>6</v>
      </c>
      <c r="P120" s="26">
        <v>9</v>
      </c>
      <c r="Q120" s="169">
        <v>2</v>
      </c>
      <c r="R120" s="25"/>
      <c r="S120" s="26"/>
      <c r="T120" s="169"/>
    </row>
    <row r="121" spans="1:20" s="144" customFormat="1">
      <c r="A121" s="513">
        <v>29</v>
      </c>
      <c r="B121" s="509" t="s">
        <v>57</v>
      </c>
      <c r="C121" s="161">
        <v>9</v>
      </c>
      <c r="D121" s="161">
        <v>6</v>
      </c>
      <c r="E121" s="81">
        <f t="shared" si="18"/>
        <v>15</v>
      </c>
      <c r="F121" s="276">
        <f t="shared" si="19"/>
        <v>35</v>
      </c>
      <c r="G121" s="186">
        <v>50</v>
      </c>
      <c r="H121" s="180">
        <v>2</v>
      </c>
      <c r="I121" s="25"/>
      <c r="J121" s="26"/>
      <c r="K121" s="202"/>
      <c r="L121" s="25">
        <v>9</v>
      </c>
      <c r="M121" s="26">
        <v>6</v>
      </c>
      <c r="N121" s="169">
        <v>2</v>
      </c>
      <c r="O121" s="25"/>
      <c r="P121" s="26"/>
      <c r="Q121" s="169"/>
      <c r="R121" s="119"/>
      <c r="S121" s="171"/>
      <c r="T121" s="203"/>
    </row>
    <row r="122" spans="1:20" s="144" customFormat="1" ht="22.5">
      <c r="A122" s="513">
        <v>30</v>
      </c>
      <c r="B122" s="509" t="s">
        <v>58</v>
      </c>
      <c r="C122" s="161">
        <v>12</v>
      </c>
      <c r="D122" s="161">
        <v>18</v>
      </c>
      <c r="E122" s="81">
        <f t="shared" si="18"/>
        <v>30</v>
      </c>
      <c r="F122" s="276">
        <f t="shared" si="19"/>
        <v>70</v>
      </c>
      <c r="G122" s="186">
        <v>100</v>
      </c>
      <c r="H122" s="180">
        <v>4</v>
      </c>
      <c r="I122" s="25"/>
      <c r="J122" s="26"/>
      <c r="K122" s="202"/>
      <c r="L122" s="25"/>
      <c r="M122" s="26"/>
      <c r="N122" s="169"/>
      <c r="O122" s="25"/>
      <c r="P122" s="26"/>
      <c r="Q122" s="416"/>
      <c r="R122" s="25">
        <v>12</v>
      </c>
      <c r="S122" s="26">
        <v>18</v>
      </c>
      <c r="T122" s="169">
        <v>4</v>
      </c>
    </row>
    <row r="123" spans="1:20" s="144" customFormat="1">
      <c r="A123" s="513">
        <v>31</v>
      </c>
      <c r="B123" s="509" t="s">
        <v>59</v>
      </c>
      <c r="C123" s="562">
        <v>9</v>
      </c>
      <c r="D123" s="562">
        <v>9</v>
      </c>
      <c r="E123" s="81">
        <f t="shared" si="18"/>
        <v>18</v>
      </c>
      <c r="F123" s="276">
        <f t="shared" si="19"/>
        <v>32</v>
      </c>
      <c r="G123" s="186">
        <v>50</v>
      </c>
      <c r="H123" s="170">
        <v>2</v>
      </c>
      <c r="I123" s="25"/>
      <c r="J123" s="26"/>
      <c r="K123" s="202"/>
      <c r="L123" s="119"/>
      <c r="M123" s="171"/>
      <c r="N123" s="203"/>
      <c r="O123" s="25"/>
      <c r="P123" s="26"/>
      <c r="Q123" s="416"/>
      <c r="R123" s="25">
        <v>9</v>
      </c>
      <c r="S123" s="26">
        <v>9</v>
      </c>
      <c r="T123" s="169">
        <v>2</v>
      </c>
    </row>
    <row r="124" spans="1:20" s="144" customFormat="1">
      <c r="A124" s="513">
        <v>32</v>
      </c>
      <c r="B124" s="510" t="s">
        <v>60</v>
      </c>
      <c r="C124" s="194">
        <v>12</v>
      </c>
      <c r="D124" s="194">
        <v>18</v>
      </c>
      <c r="E124" s="81">
        <f t="shared" si="18"/>
        <v>30</v>
      </c>
      <c r="F124" s="276">
        <f t="shared" si="19"/>
        <v>70</v>
      </c>
      <c r="G124" s="186">
        <v>100</v>
      </c>
      <c r="H124" s="180">
        <v>4</v>
      </c>
      <c r="I124" s="200"/>
      <c r="J124" s="179"/>
      <c r="K124" s="201"/>
      <c r="L124" s="200"/>
      <c r="M124" s="179"/>
      <c r="N124" s="178"/>
      <c r="O124" s="200"/>
      <c r="P124" s="179"/>
      <c r="Q124" s="417"/>
      <c r="R124" s="200">
        <v>12</v>
      </c>
      <c r="S124" s="179">
        <v>18</v>
      </c>
      <c r="T124" s="178">
        <v>4</v>
      </c>
    </row>
    <row r="125" spans="1:20" s="144" customFormat="1" ht="33.75">
      <c r="A125" s="513">
        <v>33</v>
      </c>
      <c r="B125" s="511" t="s">
        <v>80</v>
      </c>
      <c r="C125" s="384">
        <v>9</v>
      </c>
      <c r="D125" s="198"/>
      <c r="E125" s="81">
        <f t="shared" si="18"/>
        <v>9</v>
      </c>
      <c r="F125" s="276">
        <f t="shared" si="19"/>
        <v>16</v>
      </c>
      <c r="G125" s="186">
        <v>25</v>
      </c>
      <c r="H125" s="180">
        <v>1</v>
      </c>
      <c r="I125" s="200"/>
      <c r="J125" s="179"/>
      <c r="K125" s="201"/>
      <c r="L125" s="200"/>
      <c r="M125" s="179"/>
      <c r="N125" s="178"/>
      <c r="O125" s="200">
        <v>9</v>
      </c>
      <c r="P125" s="179"/>
      <c r="Q125" s="178">
        <v>1</v>
      </c>
      <c r="R125" s="200"/>
      <c r="S125" s="179"/>
      <c r="T125" s="178"/>
    </row>
    <row r="126" spans="1:20" s="144" customFormat="1">
      <c r="A126" s="513">
        <v>34</v>
      </c>
      <c r="B126" s="512" t="s">
        <v>73</v>
      </c>
      <c r="C126" s="161"/>
      <c r="D126" s="161">
        <v>18</v>
      </c>
      <c r="E126" s="81">
        <f t="shared" si="18"/>
        <v>18</v>
      </c>
      <c r="F126" s="276">
        <f t="shared" si="19"/>
        <v>32</v>
      </c>
      <c r="G126" s="186">
        <v>50</v>
      </c>
      <c r="H126" s="170">
        <v>2</v>
      </c>
      <c r="I126" s="25"/>
      <c r="J126" s="26"/>
      <c r="K126" s="202"/>
      <c r="L126" s="25"/>
      <c r="M126" s="26"/>
      <c r="N126" s="169"/>
      <c r="O126" s="25"/>
      <c r="P126" s="26">
        <v>9</v>
      </c>
      <c r="Q126" s="169">
        <v>1</v>
      </c>
      <c r="R126" s="25"/>
      <c r="S126" s="26">
        <v>9</v>
      </c>
      <c r="T126" s="169">
        <v>1</v>
      </c>
    </row>
    <row r="127" spans="1:20" s="144" customFormat="1">
      <c r="A127" s="513">
        <v>35</v>
      </c>
      <c r="B127" s="512" t="s">
        <v>74</v>
      </c>
      <c r="C127" s="161"/>
      <c r="D127" s="161">
        <v>36</v>
      </c>
      <c r="E127" s="81">
        <f t="shared" si="18"/>
        <v>36</v>
      </c>
      <c r="F127" s="276">
        <f t="shared" si="19"/>
        <v>64</v>
      </c>
      <c r="G127" s="334">
        <v>100</v>
      </c>
      <c r="H127" s="170">
        <v>4</v>
      </c>
      <c r="I127" s="25"/>
      <c r="J127" s="26"/>
      <c r="K127" s="202"/>
      <c r="L127" s="25"/>
      <c r="M127" s="26">
        <v>18</v>
      </c>
      <c r="N127" s="169">
        <v>2</v>
      </c>
      <c r="O127" s="25"/>
      <c r="P127" s="26">
        <v>18</v>
      </c>
      <c r="Q127" s="169">
        <v>2</v>
      </c>
      <c r="R127" s="25"/>
      <c r="S127" s="26"/>
      <c r="T127" s="169"/>
    </row>
    <row r="128" spans="1:20" s="144" customFormat="1">
      <c r="A128" s="513">
        <v>36</v>
      </c>
      <c r="B128" s="512" t="s">
        <v>71</v>
      </c>
      <c r="C128" s="161">
        <v>18</v>
      </c>
      <c r="D128" s="161"/>
      <c r="E128" s="81">
        <f t="shared" si="18"/>
        <v>18</v>
      </c>
      <c r="F128" s="276">
        <f t="shared" si="19"/>
        <v>32</v>
      </c>
      <c r="G128" s="186">
        <v>50</v>
      </c>
      <c r="H128" s="170">
        <v>2</v>
      </c>
      <c r="I128" s="25"/>
      <c r="J128" s="26"/>
      <c r="K128" s="202"/>
      <c r="L128" s="119">
        <v>18</v>
      </c>
      <c r="M128" s="171"/>
      <c r="N128" s="335">
        <v>2</v>
      </c>
      <c r="O128" s="25"/>
      <c r="P128" s="26"/>
      <c r="Q128" s="169"/>
      <c r="R128" s="25"/>
      <c r="S128" s="26"/>
      <c r="T128" s="169"/>
    </row>
    <row r="129" spans="1:20" s="144" customFormat="1">
      <c r="A129" s="513">
        <v>37</v>
      </c>
      <c r="B129" s="512" t="s">
        <v>72</v>
      </c>
      <c r="C129" s="161">
        <v>18</v>
      </c>
      <c r="D129" s="161"/>
      <c r="E129" s="81">
        <f t="shared" si="18"/>
        <v>18</v>
      </c>
      <c r="F129" s="276">
        <f t="shared" si="19"/>
        <v>32</v>
      </c>
      <c r="G129" s="186">
        <v>50</v>
      </c>
      <c r="H129" s="170">
        <v>2</v>
      </c>
      <c r="I129" s="25"/>
      <c r="J129" s="26"/>
      <c r="K129" s="202"/>
      <c r="L129" s="25"/>
      <c r="M129" s="26"/>
      <c r="N129" s="169"/>
      <c r="O129" s="25">
        <v>18</v>
      </c>
      <c r="P129" s="26"/>
      <c r="Q129" s="169">
        <v>2</v>
      </c>
      <c r="R129" s="25"/>
      <c r="S129" s="26"/>
      <c r="T129" s="169"/>
    </row>
    <row r="130" spans="1:20" s="93" customFormat="1" ht="12" thickBot="1">
      <c r="A130" s="515"/>
      <c r="B130" s="514" t="s">
        <v>39</v>
      </c>
      <c r="C130" s="123">
        <f t="shared" ref="C130:H130" si="20">SUM(C110:C129)</f>
        <v>222</v>
      </c>
      <c r="D130" s="123">
        <f t="shared" si="20"/>
        <v>282</v>
      </c>
      <c r="E130" s="123">
        <f t="shared" si="20"/>
        <v>504</v>
      </c>
      <c r="F130" s="123">
        <f t="shared" si="20"/>
        <v>946</v>
      </c>
      <c r="G130" s="123">
        <f t="shared" si="20"/>
        <v>1450</v>
      </c>
      <c r="H130" s="123">
        <f t="shared" si="20"/>
        <v>58</v>
      </c>
      <c r="I130" s="124"/>
      <c r="J130" s="43"/>
      <c r="K130" s="44"/>
      <c r="L130" s="152">
        <f t="shared" ref="L130:T130" si="21">SUM(L110:L129)</f>
        <v>85</v>
      </c>
      <c r="M130" s="152">
        <f t="shared" si="21"/>
        <v>77</v>
      </c>
      <c r="N130" s="152">
        <f>SUM(N110:N129, N132)</f>
        <v>21</v>
      </c>
      <c r="O130" s="152">
        <f t="shared" si="21"/>
        <v>79</v>
      </c>
      <c r="P130" s="152">
        <f t="shared" si="21"/>
        <v>98</v>
      </c>
      <c r="Q130" s="152">
        <f t="shared" si="21"/>
        <v>20</v>
      </c>
      <c r="R130" s="152">
        <f t="shared" si="21"/>
        <v>58</v>
      </c>
      <c r="S130" s="152">
        <f t="shared" si="21"/>
        <v>107</v>
      </c>
      <c r="T130" s="641">
        <f t="shared" si="21"/>
        <v>20</v>
      </c>
    </row>
    <row r="131" spans="1:20">
      <c r="A131" s="464"/>
      <c r="B131" s="581" t="s">
        <v>150</v>
      </c>
      <c r="C131" s="104">
        <f t="shared" ref="C131:T131" si="22">C27+C130</f>
        <v>378</v>
      </c>
      <c r="D131" s="104">
        <f t="shared" si="22"/>
        <v>444</v>
      </c>
      <c r="E131" s="104">
        <f t="shared" si="22"/>
        <v>822</v>
      </c>
      <c r="F131" s="104">
        <f t="shared" si="22"/>
        <v>2003</v>
      </c>
      <c r="G131" s="492">
        <f t="shared" si="22"/>
        <v>2825</v>
      </c>
      <c r="H131" s="216">
        <f t="shared" si="22"/>
        <v>113</v>
      </c>
      <c r="I131" s="495">
        <f t="shared" si="22"/>
        <v>117</v>
      </c>
      <c r="J131" s="104">
        <f t="shared" si="22"/>
        <v>114</v>
      </c>
      <c r="K131" s="104">
        <f t="shared" si="22"/>
        <v>30</v>
      </c>
      <c r="L131" s="104">
        <f t="shared" si="22"/>
        <v>118</v>
      </c>
      <c r="M131" s="104">
        <f t="shared" si="22"/>
        <v>116</v>
      </c>
      <c r="N131" s="104">
        <f t="shared" si="22"/>
        <v>30</v>
      </c>
      <c r="O131" s="104">
        <f t="shared" si="22"/>
        <v>79</v>
      </c>
      <c r="P131" s="104">
        <f t="shared" si="22"/>
        <v>98</v>
      </c>
      <c r="Q131" s="104">
        <f>Q27+Q130+Q132</f>
        <v>30</v>
      </c>
      <c r="R131" s="104">
        <f t="shared" si="22"/>
        <v>58</v>
      </c>
      <c r="S131" s="492">
        <f t="shared" si="22"/>
        <v>107</v>
      </c>
      <c r="T131" s="629">
        <f t="shared" si="22"/>
        <v>30</v>
      </c>
    </row>
    <row r="132" spans="1:20">
      <c r="A132" s="443">
        <v>38</v>
      </c>
      <c r="B132" s="476" t="s">
        <v>130</v>
      </c>
      <c r="C132" s="216"/>
      <c r="D132" s="489"/>
      <c r="E132" s="216">
        <v>200</v>
      </c>
      <c r="F132" s="216"/>
      <c r="G132" s="216">
        <v>200</v>
      </c>
      <c r="H132" s="216">
        <v>7</v>
      </c>
      <c r="I132" s="490"/>
      <c r="J132" s="216"/>
      <c r="K132" s="216"/>
      <c r="L132" s="214"/>
      <c r="M132" s="456" t="s">
        <v>106</v>
      </c>
      <c r="N132" s="718">
        <v>3</v>
      </c>
      <c r="O132" s="456"/>
      <c r="P132" s="456" t="s">
        <v>106</v>
      </c>
      <c r="Q132" s="718">
        <v>4</v>
      </c>
      <c r="R132" s="216"/>
      <c r="S132" s="489"/>
      <c r="T132" s="717"/>
    </row>
    <row r="133" spans="1:20" s="64" customFormat="1">
      <c r="A133" s="47"/>
      <c r="B133" s="582" t="s">
        <v>151</v>
      </c>
      <c r="C133" s="221">
        <f>C131*100/E131</f>
        <v>45.985401459854018</v>
      </c>
      <c r="D133" s="222">
        <f>100-C133</f>
        <v>54.014598540145982</v>
      </c>
      <c r="E133" s="585">
        <f>E131+E132</f>
        <v>1022</v>
      </c>
      <c r="F133" s="455"/>
      <c r="G133" s="455"/>
      <c r="H133" s="455">
        <f>SUM(H131:H132)</f>
        <v>120</v>
      </c>
      <c r="I133" s="457"/>
      <c r="J133" s="457"/>
      <c r="K133" s="457"/>
      <c r="L133" s="457"/>
      <c r="M133" s="457"/>
      <c r="N133" s="457"/>
      <c r="O133" s="457"/>
      <c r="P133" s="457"/>
      <c r="Q133" s="457"/>
      <c r="R133" s="457"/>
      <c r="S133" s="457"/>
      <c r="T133" s="722">
        <f>SUM(T131:T132)</f>
        <v>30</v>
      </c>
    </row>
    <row r="134" spans="1:20" s="60" customFormat="1" ht="12" thickBot="1">
      <c r="A134" s="14"/>
      <c r="B134" s="620"/>
      <c r="C134" s="613"/>
      <c r="D134" s="614"/>
      <c r="E134" s="621"/>
      <c r="F134" s="615"/>
      <c r="G134" s="615"/>
      <c r="H134" s="616"/>
      <c r="I134" s="618"/>
      <c r="J134" s="618"/>
      <c r="K134" s="618"/>
      <c r="L134" s="618"/>
      <c r="M134" s="618"/>
      <c r="N134" s="618"/>
      <c r="O134" s="618"/>
      <c r="P134" s="618"/>
      <c r="Q134" s="618"/>
      <c r="R134" s="618"/>
      <c r="S134" s="618"/>
      <c r="T134" s="618"/>
    </row>
    <row r="135" spans="1:20" ht="12" thickBot="1">
      <c r="A135" s="760" t="s">
        <v>61</v>
      </c>
      <c r="B135" s="761"/>
      <c r="C135" s="763" t="s">
        <v>5</v>
      </c>
      <c r="D135" s="763" t="s">
        <v>6</v>
      </c>
      <c r="E135" s="763" t="s">
        <v>7</v>
      </c>
      <c r="F135" s="763" t="s">
        <v>8</v>
      </c>
      <c r="G135" s="754" t="s">
        <v>3</v>
      </c>
      <c r="H135" s="833" t="s">
        <v>4</v>
      </c>
      <c r="I135" s="735" t="s">
        <v>30</v>
      </c>
      <c r="J135" s="736"/>
      <c r="K135" s="737"/>
      <c r="L135" s="735" t="s">
        <v>31</v>
      </c>
      <c r="M135" s="736"/>
      <c r="N135" s="737"/>
      <c r="O135" s="735" t="s">
        <v>32</v>
      </c>
      <c r="P135" s="736"/>
      <c r="Q135" s="737"/>
      <c r="R135" s="735" t="s">
        <v>33</v>
      </c>
      <c r="S135" s="736"/>
      <c r="T135" s="737"/>
    </row>
    <row r="136" spans="1:20" ht="23.25" thickBot="1">
      <c r="A136" s="762"/>
      <c r="B136" s="762"/>
      <c r="C136" s="764"/>
      <c r="D136" s="764"/>
      <c r="E136" s="764"/>
      <c r="F136" s="764"/>
      <c r="G136" s="832"/>
      <c r="H136" s="757"/>
      <c r="I136" s="37" t="s">
        <v>13</v>
      </c>
      <c r="J136" s="36" t="s">
        <v>14</v>
      </c>
      <c r="K136" s="38" t="s">
        <v>4</v>
      </c>
      <c r="L136" s="37" t="s">
        <v>13</v>
      </c>
      <c r="M136" s="36" t="s">
        <v>14</v>
      </c>
      <c r="N136" s="38" t="s">
        <v>4</v>
      </c>
      <c r="O136" s="37" t="s">
        <v>5</v>
      </c>
      <c r="P136" s="36" t="s">
        <v>14</v>
      </c>
      <c r="Q136" s="38" t="s">
        <v>4</v>
      </c>
      <c r="R136" s="37" t="s">
        <v>13</v>
      </c>
      <c r="S136" s="36" t="s">
        <v>14</v>
      </c>
      <c r="T136" s="38" t="s">
        <v>4</v>
      </c>
    </row>
    <row r="137" spans="1:20" s="144" customFormat="1" ht="23.25" thickBot="1">
      <c r="A137" s="500">
        <v>18</v>
      </c>
      <c r="B137" s="381" t="s">
        <v>98</v>
      </c>
      <c r="C137" s="258">
        <v>30</v>
      </c>
      <c r="D137" s="259">
        <v>60</v>
      </c>
      <c r="E137" s="259">
        <v>90</v>
      </c>
      <c r="F137" s="431">
        <v>85</v>
      </c>
      <c r="G137" s="428">
        <v>175</v>
      </c>
      <c r="H137" s="432">
        <v>7</v>
      </c>
      <c r="I137" s="329"/>
      <c r="J137" s="262"/>
      <c r="K137" s="188"/>
      <c r="L137" s="330">
        <v>10</v>
      </c>
      <c r="M137" s="264">
        <v>20</v>
      </c>
      <c r="N137" s="188">
        <v>2</v>
      </c>
      <c r="O137" s="330">
        <v>10</v>
      </c>
      <c r="P137" s="264">
        <v>20</v>
      </c>
      <c r="Q137" s="189">
        <v>2</v>
      </c>
      <c r="R137" s="330">
        <v>10</v>
      </c>
      <c r="S137" s="264">
        <v>20</v>
      </c>
      <c r="T137" s="188">
        <v>3</v>
      </c>
    </row>
    <row r="138" spans="1:20" s="144" customFormat="1" ht="12" thickBot="1">
      <c r="A138" s="500">
        <v>19</v>
      </c>
      <c r="B138" s="164" t="s">
        <v>62</v>
      </c>
      <c r="C138" s="161">
        <v>15</v>
      </c>
      <c r="D138" s="161"/>
      <c r="E138" s="76">
        <f>C138+D138</f>
        <v>15</v>
      </c>
      <c r="F138" s="277">
        <f>G138-E138</f>
        <v>35</v>
      </c>
      <c r="G138" s="186">
        <v>50</v>
      </c>
      <c r="H138" s="170">
        <v>2</v>
      </c>
      <c r="I138" s="27"/>
      <c r="J138" s="26"/>
      <c r="K138" s="202"/>
      <c r="L138" s="27">
        <v>15</v>
      </c>
      <c r="M138" s="26"/>
      <c r="N138" s="169">
        <v>2</v>
      </c>
      <c r="O138" s="207"/>
      <c r="P138" s="171"/>
      <c r="Q138" s="203"/>
      <c r="R138" s="183"/>
      <c r="S138" s="168"/>
      <c r="T138" s="169"/>
    </row>
    <row r="139" spans="1:20" s="144" customFormat="1" ht="12" thickBot="1">
      <c r="A139" s="500">
        <v>20</v>
      </c>
      <c r="B139" s="164" t="s">
        <v>93</v>
      </c>
      <c r="C139" s="161">
        <v>12</v>
      </c>
      <c r="D139" s="161">
        <v>12</v>
      </c>
      <c r="E139" s="76">
        <f t="shared" ref="E139:E158" si="23">C139+D139</f>
        <v>24</v>
      </c>
      <c r="F139" s="277">
        <f t="shared" ref="F139:F158" si="24">G139-E139</f>
        <v>51</v>
      </c>
      <c r="G139" s="186">
        <v>75</v>
      </c>
      <c r="H139" s="170">
        <v>3</v>
      </c>
      <c r="I139" s="27"/>
      <c r="J139" s="26"/>
      <c r="K139" s="202"/>
      <c r="L139" s="27">
        <v>12</v>
      </c>
      <c r="M139" s="26">
        <v>12</v>
      </c>
      <c r="N139" s="169">
        <v>3</v>
      </c>
      <c r="O139" s="27"/>
      <c r="P139" s="26"/>
      <c r="Q139" s="169"/>
      <c r="R139" s="27"/>
      <c r="S139" s="26"/>
      <c r="T139" s="169"/>
    </row>
    <row r="140" spans="1:20" s="144" customFormat="1" ht="12" thickBot="1">
      <c r="A140" s="500">
        <v>21</v>
      </c>
      <c r="B140" s="387" t="s">
        <v>104</v>
      </c>
      <c r="C140" s="161">
        <v>6</v>
      </c>
      <c r="D140" s="161">
        <v>18</v>
      </c>
      <c r="E140" s="76">
        <f t="shared" si="23"/>
        <v>24</v>
      </c>
      <c r="F140" s="277">
        <f t="shared" si="24"/>
        <v>51</v>
      </c>
      <c r="G140" s="186">
        <v>75</v>
      </c>
      <c r="H140" s="170">
        <v>3</v>
      </c>
      <c r="I140" s="27"/>
      <c r="J140" s="26"/>
      <c r="K140" s="202"/>
      <c r="L140" s="27">
        <v>6</v>
      </c>
      <c r="M140" s="26">
        <v>18</v>
      </c>
      <c r="N140" s="169">
        <v>3</v>
      </c>
      <c r="O140" s="183"/>
      <c r="P140" s="168"/>
      <c r="Q140" s="169"/>
      <c r="R140" s="27"/>
      <c r="S140" s="26"/>
      <c r="T140" s="169"/>
    </row>
    <row r="141" spans="1:20" s="144" customFormat="1" ht="12" thickBot="1">
      <c r="A141" s="500">
        <v>22</v>
      </c>
      <c r="B141" s="164" t="s">
        <v>43</v>
      </c>
      <c r="C141" s="161">
        <v>9</v>
      </c>
      <c r="D141" s="161">
        <v>6</v>
      </c>
      <c r="E141" s="76">
        <f t="shared" si="23"/>
        <v>15</v>
      </c>
      <c r="F141" s="277">
        <f t="shared" si="24"/>
        <v>35</v>
      </c>
      <c r="G141" s="186">
        <v>50</v>
      </c>
      <c r="H141" s="170">
        <v>2</v>
      </c>
      <c r="I141" s="187"/>
      <c r="J141" s="179"/>
      <c r="K141" s="201"/>
      <c r="L141" s="187"/>
      <c r="M141" s="179"/>
      <c r="N141" s="178"/>
      <c r="O141" s="27"/>
      <c r="P141" s="26"/>
      <c r="Q141" s="169"/>
      <c r="R141" s="27">
        <v>9</v>
      </c>
      <c r="S141" s="26">
        <v>6</v>
      </c>
      <c r="T141" s="169">
        <v>2</v>
      </c>
    </row>
    <row r="142" spans="1:20" s="144" customFormat="1" ht="12" thickBot="1">
      <c r="A142" s="500">
        <v>23</v>
      </c>
      <c r="B142" s="164" t="s">
        <v>78</v>
      </c>
      <c r="C142" s="161">
        <v>12</v>
      </c>
      <c r="D142" s="161">
        <v>12</v>
      </c>
      <c r="E142" s="76">
        <f t="shared" si="23"/>
        <v>24</v>
      </c>
      <c r="F142" s="277">
        <f t="shared" si="24"/>
        <v>51</v>
      </c>
      <c r="G142" s="186">
        <v>75</v>
      </c>
      <c r="H142" s="170">
        <v>3</v>
      </c>
      <c r="I142" s="27"/>
      <c r="J142" s="26"/>
      <c r="K142" s="202"/>
      <c r="L142" s="27"/>
      <c r="M142" s="26"/>
      <c r="N142" s="169"/>
      <c r="O142" s="27"/>
      <c r="P142" s="26"/>
      <c r="Q142" s="169"/>
      <c r="R142" s="27">
        <v>12</v>
      </c>
      <c r="S142" s="26">
        <v>12</v>
      </c>
      <c r="T142" s="169">
        <v>3</v>
      </c>
    </row>
    <row r="143" spans="1:20" s="144" customFormat="1" ht="12" thickBot="1">
      <c r="A143" s="500">
        <v>24</v>
      </c>
      <c r="B143" s="164" t="s">
        <v>63</v>
      </c>
      <c r="C143" s="161">
        <v>12</v>
      </c>
      <c r="D143" s="161">
        <v>12</v>
      </c>
      <c r="E143" s="76">
        <f t="shared" si="23"/>
        <v>24</v>
      </c>
      <c r="F143" s="277">
        <f t="shared" si="24"/>
        <v>51</v>
      </c>
      <c r="G143" s="186">
        <v>75</v>
      </c>
      <c r="H143" s="170">
        <v>3</v>
      </c>
      <c r="I143" s="27"/>
      <c r="J143" s="26"/>
      <c r="K143" s="202"/>
      <c r="L143" s="27"/>
      <c r="M143" s="26"/>
      <c r="N143" s="169"/>
      <c r="O143" s="27">
        <v>12</v>
      </c>
      <c r="P143" s="26">
        <v>12</v>
      </c>
      <c r="Q143" s="169">
        <v>3</v>
      </c>
      <c r="R143" s="183"/>
      <c r="S143" s="168"/>
      <c r="T143" s="169"/>
    </row>
    <row r="144" spans="1:20" s="144" customFormat="1" ht="12" thickBot="1">
      <c r="A144" s="500">
        <v>25</v>
      </c>
      <c r="B144" s="340" t="s">
        <v>64</v>
      </c>
      <c r="C144" s="161">
        <v>15</v>
      </c>
      <c r="D144" s="161"/>
      <c r="E144" s="76">
        <f t="shared" si="23"/>
        <v>15</v>
      </c>
      <c r="F144" s="277">
        <f t="shared" si="24"/>
        <v>35</v>
      </c>
      <c r="G144" s="186">
        <v>50</v>
      </c>
      <c r="H144" s="180">
        <v>2</v>
      </c>
      <c r="I144" s="27"/>
      <c r="J144" s="26"/>
      <c r="K144" s="202"/>
      <c r="L144" s="27"/>
      <c r="M144" s="26"/>
      <c r="N144" s="169"/>
      <c r="O144" s="27">
        <v>15</v>
      </c>
      <c r="P144" s="26"/>
      <c r="Q144" s="169">
        <v>2</v>
      </c>
      <c r="R144" s="183"/>
      <c r="S144" s="168"/>
      <c r="T144" s="169"/>
    </row>
    <row r="145" spans="1:20" s="144" customFormat="1" ht="23.25" thickBot="1">
      <c r="A145" s="500">
        <v>26</v>
      </c>
      <c r="B145" s="164" t="s">
        <v>65</v>
      </c>
      <c r="C145" s="161">
        <v>9</v>
      </c>
      <c r="D145" s="161"/>
      <c r="E145" s="76">
        <f t="shared" si="23"/>
        <v>9</v>
      </c>
      <c r="F145" s="277">
        <f t="shared" si="24"/>
        <v>16</v>
      </c>
      <c r="G145" s="186">
        <v>25</v>
      </c>
      <c r="H145" s="180">
        <v>1</v>
      </c>
      <c r="I145" s="27"/>
      <c r="J145" s="26"/>
      <c r="K145" s="202"/>
      <c r="L145" s="27"/>
      <c r="M145" s="26"/>
      <c r="N145" s="169"/>
      <c r="O145" s="27">
        <v>9</v>
      </c>
      <c r="P145" s="26"/>
      <c r="Q145" s="169">
        <v>1</v>
      </c>
      <c r="R145" s="183"/>
      <c r="S145" s="168"/>
      <c r="T145" s="169"/>
    </row>
    <row r="146" spans="1:20" s="144" customFormat="1" ht="12" thickBot="1">
      <c r="A146" s="500">
        <v>27</v>
      </c>
      <c r="B146" s="164" t="s">
        <v>105</v>
      </c>
      <c r="C146" s="161">
        <v>12</v>
      </c>
      <c r="D146" s="161">
        <v>12</v>
      </c>
      <c r="E146" s="76">
        <f t="shared" si="23"/>
        <v>24</v>
      </c>
      <c r="F146" s="277">
        <f t="shared" si="24"/>
        <v>51</v>
      </c>
      <c r="G146" s="186">
        <v>75</v>
      </c>
      <c r="H146" s="170">
        <v>3</v>
      </c>
      <c r="I146" s="27"/>
      <c r="J146" s="26"/>
      <c r="K146" s="202"/>
      <c r="L146" s="27"/>
      <c r="M146" s="26"/>
      <c r="N146" s="169"/>
      <c r="O146" s="27">
        <v>12</v>
      </c>
      <c r="P146" s="26">
        <v>12</v>
      </c>
      <c r="Q146" s="169">
        <v>3</v>
      </c>
      <c r="R146" s="183"/>
      <c r="S146" s="168"/>
      <c r="T146" s="169"/>
    </row>
    <row r="147" spans="1:20" s="144" customFormat="1" ht="23.25" thickBot="1">
      <c r="A147" s="500">
        <v>28</v>
      </c>
      <c r="B147" s="164" t="s">
        <v>34</v>
      </c>
      <c r="C147" s="161">
        <v>6</v>
      </c>
      <c r="D147" s="161">
        <v>9</v>
      </c>
      <c r="E147" s="76">
        <f t="shared" si="23"/>
        <v>15</v>
      </c>
      <c r="F147" s="277">
        <f t="shared" si="24"/>
        <v>35</v>
      </c>
      <c r="G147" s="186">
        <v>50</v>
      </c>
      <c r="H147" s="180">
        <v>2</v>
      </c>
      <c r="I147" s="27"/>
      <c r="J147" s="26"/>
      <c r="K147" s="202"/>
      <c r="L147" s="27"/>
      <c r="M147" s="26"/>
      <c r="N147" s="169"/>
      <c r="O147" s="27">
        <v>6</v>
      </c>
      <c r="P147" s="26">
        <v>9</v>
      </c>
      <c r="Q147" s="169">
        <v>2</v>
      </c>
      <c r="R147" s="27"/>
      <c r="S147" s="26"/>
      <c r="T147" s="169"/>
    </row>
    <row r="148" spans="1:20" s="144" customFormat="1" ht="12" thickBot="1">
      <c r="A148" s="500">
        <v>29</v>
      </c>
      <c r="B148" s="164" t="s">
        <v>66</v>
      </c>
      <c r="C148" s="161"/>
      <c r="D148" s="161">
        <v>15</v>
      </c>
      <c r="E148" s="76">
        <f t="shared" si="23"/>
        <v>15</v>
      </c>
      <c r="F148" s="277">
        <f t="shared" si="24"/>
        <v>35</v>
      </c>
      <c r="G148" s="186">
        <v>50</v>
      </c>
      <c r="H148" s="180">
        <v>2</v>
      </c>
      <c r="I148" s="27"/>
      <c r="J148" s="26"/>
      <c r="K148" s="202"/>
      <c r="L148" s="27"/>
      <c r="M148" s="26"/>
      <c r="N148" s="169"/>
      <c r="O148" s="27"/>
      <c r="P148" s="26">
        <v>15</v>
      </c>
      <c r="Q148" s="169">
        <v>2</v>
      </c>
      <c r="R148" s="183"/>
      <c r="S148" s="168"/>
      <c r="T148" s="169"/>
    </row>
    <row r="149" spans="1:20" s="144" customFormat="1" ht="12" thickBot="1">
      <c r="A149" s="500">
        <v>30</v>
      </c>
      <c r="B149" s="164" t="s">
        <v>67</v>
      </c>
      <c r="C149" s="161">
        <v>15</v>
      </c>
      <c r="D149" s="161"/>
      <c r="E149" s="76">
        <f t="shared" si="23"/>
        <v>15</v>
      </c>
      <c r="F149" s="277">
        <f t="shared" si="24"/>
        <v>35</v>
      </c>
      <c r="G149" s="186">
        <v>50</v>
      </c>
      <c r="H149" s="180">
        <v>2</v>
      </c>
      <c r="I149" s="27"/>
      <c r="J149" s="26"/>
      <c r="K149" s="202"/>
      <c r="L149" s="27">
        <v>15</v>
      </c>
      <c r="M149" s="26"/>
      <c r="N149" s="169">
        <v>2</v>
      </c>
      <c r="O149" s="27"/>
      <c r="P149" s="26"/>
      <c r="Q149" s="169"/>
      <c r="R149" s="183"/>
      <c r="S149" s="168"/>
      <c r="T149" s="169"/>
    </row>
    <row r="150" spans="1:20" s="144" customFormat="1" ht="12" thickBot="1">
      <c r="A150" s="500">
        <v>31</v>
      </c>
      <c r="B150" s="502" t="s">
        <v>69</v>
      </c>
      <c r="C150" s="161">
        <v>12</v>
      </c>
      <c r="D150" s="562">
        <f>25*0.6</f>
        <v>15</v>
      </c>
      <c r="E150" s="76">
        <f t="shared" si="23"/>
        <v>27</v>
      </c>
      <c r="F150" s="277">
        <f t="shared" si="24"/>
        <v>48</v>
      </c>
      <c r="G150" s="186">
        <v>75</v>
      </c>
      <c r="H150" s="180">
        <v>3</v>
      </c>
      <c r="I150" s="27"/>
      <c r="J150" s="26"/>
      <c r="K150" s="202"/>
      <c r="L150" s="27"/>
      <c r="M150" s="26"/>
      <c r="N150" s="169"/>
      <c r="O150" s="27">
        <v>12</v>
      </c>
      <c r="P150" s="26">
        <v>15</v>
      </c>
      <c r="Q150" s="169">
        <v>3</v>
      </c>
      <c r="R150" s="207"/>
      <c r="S150" s="171"/>
      <c r="T150" s="203"/>
    </row>
    <row r="151" spans="1:20" s="144" customFormat="1" ht="12" thickBot="1">
      <c r="A151" s="500">
        <v>32</v>
      </c>
      <c r="B151" s="173" t="s">
        <v>37</v>
      </c>
      <c r="C151" s="194">
        <v>9</v>
      </c>
      <c r="D151" s="199"/>
      <c r="E151" s="76">
        <f t="shared" si="23"/>
        <v>9</v>
      </c>
      <c r="F151" s="277">
        <f t="shared" si="24"/>
        <v>16</v>
      </c>
      <c r="G151" s="186">
        <v>25</v>
      </c>
      <c r="H151" s="180">
        <v>1</v>
      </c>
      <c r="I151" s="27"/>
      <c r="J151" s="26"/>
      <c r="K151" s="202"/>
      <c r="L151" s="27"/>
      <c r="M151" s="26"/>
      <c r="N151" s="169"/>
      <c r="O151" s="27"/>
      <c r="P151" s="26"/>
      <c r="Q151" s="169"/>
      <c r="R151" s="27">
        <v>9</v>
      </c>
      <c r="S151" s="26"/>
      <c r="T151" s="169">
        <v>1</v>
      </c>
    </row>
    <row r="152" spans="1:20" s="144" customFormat="1" ht="12" thickBot="1">
      <c r="A152" s="500">
        <v>33</v>
      </c>
      <c r="B152" s="164" t="s">
        <v>68</v>
      </c>
      <c r="C152" s="161">
        <v>15</v>
      </c>
      <c r="D152" s="161">
        <v>15</v>
      </c>
      <c r="E152" s="76">
        <f t="shared" si="23"/>
        <v>30</v>
      </c>
      <c r="F152" s="277">
        <f t="shared" si="24"/>
        <v>70</v>
      </c>
      <c r="G152" s="186">
        <v>100</v>
      </c>
      <c r="H152" s="170">
        <v>4</v>
      </c>
      <c r="I152" s="27"/>
      <c r="J152" s="26"/>
      <c r="K152" s="202"/>
      <c r="L152" s="27"/>
      <c r="M152" s="26"/>
      <c r="N152" s="169"/>
      <c r="O152" s="27"/>
      <c r="P152" s="26"/>
      <c r="Q152" s="169"/>
      <c r="R152" s="27">
        <v>15</v>
      </c>
      <c r="S152" s="26">
        <v>15</v>
      </c>
      <c r="T152" s="169">
        <v>4</v>
      </c>
    </row>
    <row r="153" spans="1:20" s="144" customFormat="1" ht="12" thickBot="1">
      <c r="A153" s="500">
        <v>34</v>
      </c>
      <c r="B153" s="164" t="s">
        <v>76</v>
      </c>
      <c r="C153" s="161">
        <v>9</v>
      </c>
      <c r="D153" s="161">
        <v>6</v>
      </c>
      <c r="E153" s="76">
        <f t="shared" si="23"/>
        <v>15</v>
      </c>
      <c r="F153" s="277">
        <f t="shared" si="24"/>
        <v>35</v>
      </c>
      <c r="G153" s="186">
        <v>50</v>
      </c>
      <c r="H153" s="170">
        <v>2</v>
      </c>
      <c r="I153" s="27"/>
      <c r="J153" s="26"/>
      <c r="K153" s="202"/>
      <c r="L153" s="207"/>
      <c r="M153" s="171"/>
      <c r="N153" s="203"/>
      <c r="O153" s="207"/>
      <c r="P153" s="171"/>
      <c r="Q153" s="203"/>
      <c r="R153" s="27">
        <v>9</v>
      </c>
      <c r="S153" s="26">
        <v>6</v>
      </c>
      <c r="T153" s="169">
        <v>2</v>
      </c>
    </row>
    <row r="154" spans="1:20" s="144" customFormat="1" ht="12" thickBot="1">
      <c r="A154" s="500">
        <v>35</v>
      </c>
      <c r="B154" s="340" t="s">
        <v>77</v>
      </c>
      <c r="C154" s="161">
        <v>15</v>
      </c>
      <c r="D154" s="76"/>
      <c r="E154" s="76">
        <f t="shared" si="23"/>
        <v>15</v>
      </c>
      <c r="F154" s="277">
        <f t="shared" si="24"/>
        <v>35</v>
      </c>
      <c r="G154" s="186">
        <v>50</v>
      </c>
      <c r="H154" s="170">
        <v>2</v>
      </c>
      <c r="I154" s="27"/>
      <c r="J154" s="26"/>
      <c r="K154" s="202"/>
      <c r="L154" s="27"/>
      <c r="M154" s="26"/>
      <c r="N154" s="169"/>
      <c r="O154" s="27"/>
      <c r="P154" s="26"/>
      <c r="Q154" s="169"/>
      <c r="R154" s="27">
        <v>15</v>
      </c>
      <c r="S154" s="26"/>
      <c r="T154" s="169">
        <v>2</v>
      </c>
    </row>
    <row r="155" spans="1:20" s="144" customFormat="1" ht="12" thickBot="1">
      <c r="A155" s="500">
        <v>36</v>
      </c>
      <c r="B155" s="163" t="s">
        <v>73</v>
      </c>
      <c r="C155" s="161"/>
      <c r="D155" s="161">
        <v>27</v>
      </c>
      <c r="E155" s="76">
        <f t="shared" si="23"/>
        <v>27</v>
      </c>
      <c r="F155" s="277">
        <f t="shared" si="24"/>
        <v>48</v>
      </c>
      <c r="G155" s="186">
        <v>75</v>
      </c>
      <c r="H155" s="170">
        <v>3</v>
      </c>
      <c r="I155" s="27"/>
      <c r="J155" s="26"/>
      <c r="K155" s="202"/>
      <c r="L155" s="388"/>
      <c r="M155" s="334">
        <v>18</v>
      </c>
      <c r="N155" s="335">
        <v>2</v>
      </c>
      <c r="O155" s="388"/>
      <c r="P155" s="334"/>
      <c r="Q155" s="335"/>
      <c r="R155" s="27"/>
      <c r="S155" s="26">
        <v>9</v>
      </c>
      <c r="T155" s="169">
        <v>1</v>
      </c>
    </row>
    <row r="156" spans="1:20" s="144" customFormat="1" ht="12" thickBot="1">
      <c r="A156" s="500">
        <v>37</v>
      </c>
      <c r="B156" s="163" t="s">
        <v>74</v>
      </c>
      <c r="C156" s="161"/>
      <c r="D156" s="161">
        <v>36</v>
      </c>
      <c r="E156" s="76">
        <f t="shared" si="23"/>
        <v>36</v>
      </c>
      <c r="F156" s="277">
        <f t="shared" si="24"/>
        <v>64</v>
      </c>
      <c r="G156" s="186">
        <v>100</v>
      </c>
      <c r="H156" s="170">
        <v>4</v>
      </c>
      <c r="I156" s="27"/>
      <c r="J156" s="26"/>
      <c r="K156" s="202"/>
      <c r="L156" s="388"/>
      <c r="M156" s="334">
        <v>9</v>
      </c>
      <c r="N156" s="335">
        <v>1</v>
      </c>
      <c r="O156" s="388"/>
      <c r="P156" s="334">
        <v>9</v>
      </c>
      <c r="Q156" s="335">
        <v>1</v>
      </c>
      <c r="R156" s="27"/>
      <c r="S156" s="26">
        <v>18</v>
      </c>
      <c r="T156" s="169">
        <v>2</v>
      </c>
    </row>
    <row r="157" spans="1:20" s="144" customFormat="1" ht="12" thickBot="1">
      <c r="A157" s="500">
        <v>38</v>
      </c>
      <c r="B157" s="163" t="s">
        <v>71</v>
      </c>
      <c r="C157" s="161">
        <v>18</v>
      </c>
      <c r="D157" s="161"/>
      <c r="E157" s="76">
        <f t="shared" si="23"/>
        <v>18</v>
      </c>
      <c r="F157" s="277">
        <f t="shared" si="24"/>
        <v>32</v>
      </c>
      <c r="G157" s="186">
        <v>50</v>
      </c>
      <c r="H157" s="170">
        <v>2</v>
      </c>
      <c r="I157" s="27"/>
      <c r="J157" s="26"/>
      <c r="K157" s="202"/>
      <c r="L157" s="388">
        <v>9</v>
      </c>
      <c r="M157" s="334"/>
      <c r="N157" s="335">
        <v>1</v>
      </c>
      <c r="O157" s="388">
        <v>9</v>
      </c>
      <c r="P157" s="334"/>
      <c r="Q157" s="335">
        <v>1</v>
      </c>
      <c r="R157" s="27"/>
      <c r="S157" s="26"/>
      <c r="T157" s="169"/>
    </row>
    <row r="158" spans="1:20" s="144" customFormat="1">
      <c r="A158" s="500">
        <v>39</v>
      </c>
      <c r="B158" s="163" t="s">
        <v>72</v>
      </c>
      <c r="C158" s="161">
        <v>18</v>
      </c>
      <c r="D158" s="161"/>
      <c r="E158" s="76">
        <f t="shared" si="23"/>
        <v>18</v>
      </c>
      <c r="F158" s="277">
        <f t="shared" si="24"/>
        <v>32</v>
      </c>
      <c r="G158" s="186">
        <v>50</v>
      </c>
      <c r="H158" s="170">
        <v>2</v>
      </c>
      <c r="I158" s="27"/>
      <c r="J158" s="26"/>
      <c r="K158" s="202"/>
      <c r="L158" s="388">
        <v>9</v>
      </c>
      <c r="M158" s="334"/>
      <c r="N158" s="335">
        <v>1</v>
      </c>
      <c r="O158" s="388">
        <v>9</v>
      </c>
      <c r="P158" s="334"/>
      <c r="Q158" s="335">
        <v>1</v>
      </c>
      <c r="R158" s="27"/>
      <c r="S158" s="26"/>
      <c r="T158" s="169"/>
    </row>
    <row r="159" spans="1:20">
      <c r="A159" s="106"/>
      <c r="B159" s="98" t="s">
        <v>39</v>
      </c>
      <c r="C159" s="107">
        <f t="shared" ref="C159:H159" si="25">SUM(C137:C158)</f>
        <v>249</v>
      </c>
      <c r="D159" s="107">
        <f t="shared" si="25"/>
        <v>255</v>
      </c>
      <c r="E159" s="107">
        <f t="shared" si="25"/>
        <v>504</v>
      </c>
      <c r="F159" s="107">
        <f t="shared" si="25"/>
        <v>946</v>
      </c>
      <c r="G159" s="206">
        <f t="shared" si="25"/>
        <v>1450</v>
      </c>
      <c r="H159" s="107">
        <f t="shared" si="25"/>
        <v>58</v>
      </c>
      <c r="I159" s="19"/>
      <c r="J159" s="18"/>
      <c r="K159" s="100"/>
      <c r="L159" s="101">
        <f t="shared" ref="L159:T159" si="26">SUM(L137:L158)</f>
        <v>76</v>
      </c>
      <c r="M159" s="101">
        <f t="shared" si="26"/>
        <v>77</v>
      </c>
      <c r="N159" s="101">
        <f t="shared" si="26"/>
        <v>17</v>
      </c>
      <c r="O159" s="101">
        <f t="shared" si="26"/>
        <v>94</v>
      </c>
      <c r="P159" s="101">
        <f t="shared" si="26"/>
        <v>92</v>
      </c>
      <c r="Q159" s="101">
        <f t="shared" si="26"/>
        <v>21</v>
      </c>
      <c r="R159" s="101">
        <f t="shared" si="26"/>
        <v>79</v>
      </c>
      <c r="S159" s="491">
        <f t="shared" si="26"/>
        <v>86</v>
      </c>
      <c r="T159" s="642">
        <f t="shared" si="26"/>
        <v>20</v>
      </c>
    </row>
    <row r="160" spans="1:20">
      <c r="A160" s="58"/>
      <c r="B160" s="581" t="s">
        <v>150</v>
      </c>
      <c r="C160" s="104">
        <f t="shared" ref="C160:T160" si="27">C27+C159</f>
        <v>405</v>
      </c>
      <c r="D160" s="104">
        <f t="shared" si="27"/>
        <v>417</v>
      </c>
      <c r="E160" s="104">
        <f t="shared" si="27"/>
        <v>822</v>
      </c>
      <c r="F160" s="104">
        <f t="shared" si="27"/>
        <v>2003</v>
      </c>
      <c r="G160" s="104">
        <f t="shared" si="27"/>
        <v>2825</v>
      </c>
      <c r="H160" s="104">
        <f t="shared" si="27"/>
        <v>113</v>
      </c>
      <c r="I160" s="104">
        <f t="shared" si="27"/>
        <v>117</v>
      </c>
      <c r="J160" s="104">
        <f t="shared" si="27"/>
        <v>114</v>
      </c>
      <c r="K160" s="104">
        <f t="shared" si="27"/>
        <v>30</v>
      </c>
      <c r="L160" s="104">
        <f t="shared" si="27"/>
        <v>109</v>
      </c>
      <c r="M160" s="104">
        <f t="shared" si="27"/>
        <v>116</v>
      </c>
      <c r="N160" s="104">
        <f>N27+N159+N161</f>
        <v>30</v>
      </c>
      <c r="O160" s="104">
        <f t="shared" si="27"/>
        <v>94</v>
      </c>
      <c r="P160" s="104">
        <f t="shared" si="27"/>
        <v>92</v>
      </c>
      <c r="Q160" s="104">
        <f>Q27+Q159+Q161</f>
        <v>30</v>
      </c>
      <c r="R160" s="104">
        <f t="shared" si="27"/>
        <v>79</v>
      </c>
      <c r="S160" s="492">
        <f t="shared" si="27"/>
        <v>86</v>
      </c>
      <c r="T160" s="216">
        <f t="shared" si="27"/>
        <v>30</v>
      </c>
    </row>
    <row r="161" spans="1:20">
      <c r="A161" s="464">
        <v>40</v>
      </c>
      <c r="B161" s="470" t="s">
        <v>130</v>
      </c>
      <c r="C161" s="216"/>
      <c r="D161" s="216"/>
      <c r="E161" s="719">
        <v>200</v>
      </c>
      <c r="F161" s="216"/>
      <c r="G161" s="216">
        <v>200</v>
      </c>
      <c r="H161" s="216">
        <v>7</v>
      </c>
      <c r="I161" s="490"/>
      <c r="J161" s="216"/>
      <c r="K161" s="216"/>
      <c r="L161" s="214"/>
      <c r="M161" s="720" t="s">
        <v>106</v>
      </c>
      <c r="N161" s="720">
        <v>4</v>
      </c>
      <c r="O161" s="720"/>
      <c r="P161" s="720" t="s">
        <v>106</v>
      </c>
      <c r="Q161" s="720">
        <v>3</v>
      </c>
      <c r="R161" s="216"/>
      <c r="S161" s="489"/>
      <c r="T161" s="720"/>
    </row>
    <row r="162" spans="1:20" s="64" customFormat="1">
      <c r="A162" s="47"/>
      <c r="B162" s="582" t="s">
        <v>151</v>
      </c>
      <c r="C162" s="221">
        <f>C160*100/E160</f>
        <v>49.270072992700733</v>
      </c>
      <c r="D162" s="222">
        <f>100-C162</f>
        <v>50.729927007299267</v>
      </c>
      <c r="E162" s="625">
        <f>E160+E161</f>
        <v>1022</v>
      </c>
      <c r="F162" s="455"/>
      <c r="G162" s="455"/>
      <c r="H162" s="455">
        <f>SUM(H160:H161)</f>
        <v>120</v>
      </c>
      <c r="I162" s="50"/>
      <c r="J162" s="50"/>
      <c r="K162" s="51"/>
      <c r="L162" s="50"/>
      <c r="M162" s="50"/>
      <c r="N162" s="217"/>
      <c r="O162" s="50"/>
      <c r="P162" s="50"/>
      <c r="Q162" s="217"/>
      <c r="R162" s="50"/>
      <c r="S162" s="50"/>
      <c r="T162" s="455">
        <f>SUM(T160:T161)</f>
        <v>30</v>
      </c>
    </row>
    <row r="163" spans="1:20" s="60" customFormat="1" ht="12" thickBot="1">
      <c r="A163" s="14"/>
      <c r="B163" s="612"/>
      <c r="C163" s="613"/>
      <c r="D163" s="614"/>
      <c r="E163" s="615"/>
      <c r="F163" s="615"/>
      <c r="G163" s="615"/>
      <c r="H163" s="616"/>
      <c r="I163" s="617"/>
      <c r="J163" s="617"/>
      <c r="K163" s="618"/>
      <c r="L163" s="617"/>
      <c r="M163" s="617"/>
      <c r="N163" s="619"/>
      <c r="O163" s="617"/>
      <c r="P163" s="617"/>
      <c r="Q163" s="619"/>
      <c r="R163" s="617"/>
      <c r="S163" s="617"/>
      <c r="T163" s="643"/>
    </row>
    <row r="164" spans="1:20" ht="12" thickBot="1">
      <c r="A164" s="760" t="s">
        <v>179</v>
      </c>
      <c r="B164" s="827"/>
      <c r="C164" s="768" t="s">
        <v>5</v>
      </c>
      <c r="D164" s="768" t="s">
        <v>6</v>
      </c>
      <c r="E164" s="768" t="s">
        <v>7</v>
      </c>
      <c r="F164" s="768" t="s">
        <v>8</v>
      </c>
      <c r="G164" s="741" t="s">
        <v>3</v>
      </c>
      <c r="H164" s="836" t="s">
        <v>4</v>
      </c>
      <c r="I164" s="732" t="s">
        <v>30</v>
      </c>
      <c r="J164" s="733"/>
      <c r="K164" s="734"/>
      <c r="L164" s="732" t="s">
        <v>31</v>
      </c>
      <c r="M164" s="733"/>
      <c r="N164" s="734"/>
      <c r="O164" s="732" t="s">
        <v>32</v>
      </c>
      <c r="P164" s="733"/>
      <c r="Q164" s="734"/>
      <c r="R164" s="732" t="s">
        <v>33</v>
      </c>
      <c r="S164" s="733"/>
      <c r="T164" s="834"/>
    </row>
    <row r="165" spans="1:20" ht="21.75" thickBot="1">
      <c r="A165" s="828"/>
      <c r="B165" s="829"/>
      <c r="C165" s="826"/>
      <c r="D165" s="826"/>
      <c r="E165" s="826"/>
      <c r="F165" s="826"/>
      <c r="G165" s="835"/>
      <c r="H165" s="837"/>
      <c r="I165" s="41" t="s">
        <v>13</v>
      </c>
      <c r="J165" s="40" t="s">
        <v>14</v>
      </c>
      <c r="K165" s="42" t="s">
        <v>4</v>
      </c>
      <c r="L165" s="41" t="s">
        <v>13</v>
      </c>
      <c r="M165" s="40" t="s">
        <v>14</v>
      </c>
      <c r="N165" s="42" t="s">
        <v>4</v>
      </c>
      <c r="O165" s="41" t="s">
        <v>5</v>
      </c>
      <c r="P165" s="40" t="s">
        <v>14</v>
      </c>
      <c r="Q165" s="42" t="s">
        <v>4</v>
      </c>
      <c r="R165" s="41" t="s">
        <v>13</v>
      </c>
      <c r="S165" s="40" t="s">
        <v>14</v>
      </c>
      <c r="T165" s="42" t="s">
        <v>4</v>
      </c>
    </row>
    <row r="166" spans="1:20" ht="23.25" thickBot="1">
      <c r="A166" s="500">
        <v>18</v>
      </c>
      <c r="B166" s="381" t="s">
        <v>98</v>
      </c>
      <c r="C166" s="258">
        <v>30</v>
      </c>
      <c r="D166" s="259">
        <v>60</v>
      </c>
      <c r="E166" s="259">
        <v>90</v>
      </c>
      <c r="F166" s="431">
        <v>85</v>
      </c>
      <c r="G166" s="428">
        <v>175</v>
      </c>
      <c r="H166" s="432">
        <v>7</v>
      </c>
      <c r="I166" s="329"/>
      <c r="J166" s="262"/>
      <c r="K166" s="188"/>
      <c r="L166" s="330">
        <v>10</v>
      </c>
      <c r="M166" s="264">
        <v>20</v>
      </c>
      <c r="N166" s="188">
        <v>2</v>
      </c>
      <c r="O166" s="330">
        <v>10</v>
      </c>
      <c r="P166" s="264">
        <v>20</v>
      </c>
      <c r="Q166" s="189">
        <v>2</v>
      </c>
      <c r="R166" s="330">
        <v>10</v>
      </c>
      <c r="S166" s="264">
        <v>20</v>
      </c>
      <c r="T166" s="188">
        <v>3</v>
      </c>
    </row>
    <row r="167" spans="1:20" s="144" customFormat="1" ht="12" thickBot="1">
      <c r="A167" s="500">
        <v>19</v>
      </c>
      <c r="B167" s="707" t="s">
        <v>158</v>
      </c>
      <c r="C167" s="26">
        <v>15</v>
      </c>
      <c r="D167" s="26"/>
      <c r="E167" s="35">
        <f>C167+D167</f>
        <v>15</v>
      </c>
      <c r="F167" s="35">
        <f>G167-E167</f>
        <v>35</v>
      </c>
      <c r="G167" s="186">
        <v>50</v>
      </c>
      <c r="H167" s="169">
        <v>2</v>
      </c>
      <c r="I167" s="166"/>
      <c r="J167" s="168"/>
      <c r="K167" s="167"/>
      <c r="L167" s="25"/>
      <c r="M167" s="26"/>
      <c r="N167" s="169"/>
      <c r="O167" s="25"/>
      <c r="P167" s="168"/>
      <c r="Q167" s="169"/>
      <c r="R167" s="25">
        <v>15</v>
      </c>
      <c r="S167" s="26"/>
      <c r="T167" s="169">
        <v>2</v>
      </c>
    </row>
    <row r="168" spans="1:20" s="144" customFormat="1" ht="12" thickBot="1">
      <c r="A168" s="500">
        <v>20</v>
      </c>
      <c r="B168" s="708" t="s">
        <v>159</v>
      </c>
      <c r="C168" s="26">
        <v>6</v>
      </c>
      <c r="D168" s="26">
        <v>9</v>
      </c>
      <c r="E168" s="35">
        <f t="shared" ref="E168:E191" si="28">C168+D168</f>
        <v>15</v>
      </c>
      <c r="F168" s="35">
        <f t="shared" ref="F168:F191" si="29">G168-E168</f>
        <v>35</v>
      </c>
      <c r="G168" s="186">
        <v>50</v>
      </c>
      <c r="H168" s="169">
        <v>2</v>
      </c>
      <c r="I168" s="166"/>
      <c r="J168" s="168"/>
      <c r="K168" s="167"/>
      <c r="L168" s="25">
        <v>6</v>
      </c>
      <c r="M168" s="26">
        <v>9</v>
      </c>
      <c r="N168" s="169">
        <v>2</v>
      </c>
      <c r="O168" s="166"/>
      <c r="P168" s="168"/>
      <c r="Q168" s="169"/>
      <c r="R168" s="119"/>
      <c r="S168" s="171"/>
      <c r="T168" s="203"/>
    </row>
    <row r="169" spans="1:20" s="144" customFormat="1" ht="12" thickBot="1">
      <c r="A169" s="500">
        <v>21</v>
      </c>
      <c r="B169" s="708" t="s">
        <v>160</v>
      </c>
      <c r="C169" s="26">
        <v>12</v>
      </c>
      <c r="D169" s="26">
        <v>12</v>
      </c>
      <c r="E169" s="35">
        <f t="shared" si="28"/>
        <v>24</v>
      </c>
      <c r="F169" s="35">
        <f t="shared" si="29"/>
        <v>51</v>
      </c>
      <c r="G169" s="186">
        <v>75</v>
      </c>
      <c r="H169" s="169">
        <v>3</v>
      </c>
      <c r="I169" s="166"/>
      <c r="J169" s="168"/>
      <c r="K169" s="167"/>
      <c r="L169" s="25"/>
      <c r="M169" s="26"/>
      <c r="N169" s="169"/>
      <c r="O169" s="166"/>
      <c r="P169" s="168"/>
      <c r="Q169" s="169"/>
      <c r="R169" s="25">
        <v>12</v>
      </c>
      <c r="S169" s="26">
        <v>12</v>
      </c>
      <c r="T169" s="169">
        <v>3</v>
      </c>
    </row>
    <row r="170" spans="1:20" s="144" customFormat="1" ht="12" thickBot="1">
      <c r="A170" s="500">
        <v>22</v>
      </c>
      <c r="B170" s="708" t="s">
        <v>161</v>
      </c>
      <c r="C170" s="26">
        <v>15</v>
      </c>
      <c r="D170" s="26"/>
      <c r="E170" s="35">
        <f t="shared" si="28"/>
        <v>15</v>
      </c>
      <c r="F170" s="35">
        <f t="shared" si="29"/>
        <v>35</v>
      </c>
      <c r="G170" s="186">
        <v>50</v>
      </c>
      <c r="H170" s="169">
        <v>2</v>
      </c>
      <c r="I170" s="166"/>
      <c r="J170" s="168"/>
      <c r="K170" s="167"/>
      <c r="L170" s="25"/>
      <c r="M170" s="26"/>
      <c r="N170" s="169"/>
      <c r="O170" s="25">
        <v>15</v>
      </c>
      <c r="P170" s="26"/>
      <c r="Q170" s="169">
        <v>2</v>
      </c>
      <c r="R170" s="25"/>
      <c r="S170" s="26"/>
      <c r="T170" s="169"/>
    </row>
    <row r="171" spans="1:20" s="144" customFormat="1" ht="12" thickBot="1">
      <c r="A171" s="500">
        <v>23</v>
      </c>
      <c r="B171" s="708" t="s">
        <v>162</v>
      </c>
      <c r="C171" s="26">
        <v>15</v>
      </c>
      <c r="D171" s="26"/>
      <c r="E171" s="35">
        <f t="shared" si="28"/>
        <v>15</v>
      </c>
      <c r="F171" s="35">
        <f t="shared" si="29"/>
        <v>35</v>
      </c>
      <c r="G171" s="186">
        <v>50</v>
      </c>
      <c r="H171" s="169">
        <v>2</v>
      </c>
      <c r="I171" s="166"/>
      <c r="J171" s="168"/>
      <c r="K171" s="167"/>
      <c r="L171" s="25">
        <v>15</v>
      </c>
      <c r="M171" s="26"/>
      <c r="N171" s="169">
        <v>2</v>
      </c>
      <c r="O171" s="166"/>
      <c r="P171" s="168"/>
      <c r="Q171" s="169"/>
      <c r="R171" s="25"/>
      <c r="S171" s="26"/>
      <c r="T171" s="169"/>
    </row>
    <row r="172" spans="1:20" s="144" customFormat="1" ht="12" thickBot="1">
      <c r="A172" s="500">
        <v>24</v>
      </c>
      <c r="B172" s="708" t="s">
        <v>163</v>
      </c>
      <c r="C172" s="26">
        <v>6</v>
      </c>
      <c r="D172" s="26">
        <v>9</v>
      </c>
      <c r="E172" s="35">
        <f t="shared" si="28"/>
        <v>15</v>
      </c>
      <c r="F172" s="35">
        <v>15</v>
      </c>
      <c r="G172" s="186">
        <v>30</v>
      </c>
      <c r="H172" s="169">
        <v>1</v>
      </c>
      <c r="I172" s="166"/>
      <c r="J172" s="168"/>
      <c r="K172" s="167"/>
      <c r="L172" s="25"/>
      <c r="M172" s="26"/>
      <c r="N172" s="169"/>
      <c r="O172" s="332"/>
      <c r="P172" s="333"/>
      <c r="Q172" s="270"/>
      <c r="R172" s="25">
        <v>6</v>
      </c>
      <c r="S172" s="26">
        <v>9</v>
      </c>
      <c r="T172" s="169">
        <v>1</v>
      </c>
    </row>
    <row r="173" spans="1:20" s="144" customFormat="1" ht="12" thickBot="1">
      <c r="A173" s="500">
        <v>25</v>
      </c>
      <c r="B173" s="708" t="s">
        <v>164</v>
      </c>
      <c r="C173" s="26"/>
      <c r="D173" s="26">
        <v>18</v>
      </c>
      <c r="E173" s="35">
        <f t="shared" si="28"/>
        <v>18</v>
      </c>
      <c r="F173" s="35">
        <f t="shared" si="29"/>
        <v>32</v>
      </c>
      <c r="G173" s="186">
        <v>50</v>
      </c>
      <c r="H173" s="169">
        <v>2</v>
      </c>
      <c r="I173" s="166"/>
      <c r="J173" s="168"/>
      <c r="K173" s="167"/>
      <c r="L173" s="25"/>
      <c r="M173" s="26">
        <v>18</v>
      </c>
      <c r="N173" s="169">
        <v>2</v>
      </c>
      <c r="O173" s="332"/>
      <c r="P173" s="132"/>
      <c r="Q173" s="270"/>
      <c r="R173" s="168"/>
      <c r="S173" s="168"/>
      <c r="T173" s="169"/>
    </row>
    <row r="174" spans="1:20" s="144" customFormat="1" ht="12" thickBot="1">
      <c r="A174" s="500">
        <v>26</v>
      </c>
      <c r="B174" s="708" t="s">
        <v>165</v>
      </c>
      <c r="C174" s="26">
        <v>6</v>
      </c>
      <c r="D174" s="26">
        <v>12</v>
      </c>
      <c r="E174" s="35">
        <f t="shared" si="28"/>
        <v>18</v>
      </c>
      <c r="F174" s="35">
        <f t="shared" si="29"/>
        <v>32</v>
      </c>
      <c r="G174" s="186">
        <v>50</v>
      </c>
      <c r="H174" s="169">
        <v>2</v>
      </c>
      <c r="I174" s="166"/>
      <c r="J174" s="168"/>
      <c r="K174" s="167"/>
      <c r="L174" s="166"/>
      <c r="M174" s="168"/>
      <c r="N174" s="169"/>
      <c r="O174" s="25"/>
      <c r="P174" s="26"/>
      <c r="Q174" s="169"/>
      <c r="R174" s="25">
        <v>6</v>
      </c>
      <c r="S174" s="26">
        <v>12</v>
      </c>
      <c r="T174" s="169">
        <v>2</v>
      </c>
    </row>
    <row r="175" spans="1:20" s="144" customFormat="1" ht="12" thickBot="1">
      <c r="A175" s="500">
        <v>27</v>
      </c>
      <c r="B175" s="708" t="s">
        <v>166</v>
      </c>
      <c r="C175" s="26">
        <v>9</v>
      </c>
      <c r="D175" s="26">
        <v>15</v>
      </c>
      <c r="E175" s="35">
        <f t="shared" si="28"/>
        <v>24</v>
      </c>
      <c r="F175" s="35">
        <f t="shared" si="29"/>
        <v>51</v>
      </c>
      <c r="G175" s="186">
        <v>75</v>
      </c>
      <c r="H175" s="169">
        <v>3</v>
      </c>
      <c r="I175" s="166"/>
      <c r="J175" s="168"/>
      <c r="K175" s="167"/>
      <c r="L175" s="25"/>
      <c r="M175" s="26"/>
      <c r="N175" s="169"/>
      <c r="O175" s="25">
        <v>9</v>
      </c>
      <c r="P175" s="26">
        <v>15</v>
      </c>
      <c r="Q175" s="169">
        <v>3</v>
      </c>
      <c r="R175" s="25"/>
      <c r="S175" s="26"/>
      <c r="T175" s="169"/>
    </row>
    <row r="176" spans="1:20" s="144" customFormat="1" ht="12" thickBot="1">
      <c r="A176" s="500">
        <v>28</v>
      </c>
      <c r="B176" s="708" t="s">
        <v>167</v>
      </c>
      <c r="C176" s="26">
        <v>9</v>
      </c>
      <c r="D176" s="26">
        <v>6</v>
      </c>
      <c r="E176" s="35">
        <f t="shared" si="28"/>
        <v>15</v>
      </c>
      <c r="F176" s="35">
        <f t="shared" si="29"/>
        <v>35</v>
      </c>
      <c r="G176" s="186">
        <v>50</v>
      </c>
      <c r="H176" s="169">
        <v>2</v>
      </c>
      <c r="I176" s="166"/>
      <c r="J176" s="168"/>
      <c r="K176" s="167"/>
      <c r="L176" s="25"/>
      <c r="M176" s="26"/>
      <c r="N176" s="169"/>
      <c r="O176" s="25">
        <v>9</v>
      </c>
      <c r="P176" s="26">
        <v>6</v>
      </c>
      <c r="Q176" s="169">
        <v>2</v>
      </c>
      <c r="R176" s="25"/>
      <c r="S176" s="26"/>
      <c r="T176" s="169"/>
    </row>
    <row r="177" spans="1:20" s="144" customFormat="1" ht="12" thickBot="1">
      <c r="A177" s="500">
        <v>29</v>
      </c>
      <c r="B177" s="708" t="s">
        <v>168</v>
      </c>
      <c r="C177" s="26">
        <v>15</v>
      </c>
      <c r="D177" s="26"/>
      <c r="E177" s="35">
        <f t="shared" si="28"/>
        <v>15</v>
      </c>
      <c r="F177" s="35">
        <f t="shared" si="29"/>
        <v>35</v>
      </c>
      <c r="G177" s="186">
        <v>50</v>
      </c>
      <c r="H177" s="169">
        <v>2</v>
      </c>
      <c r="I177" s="166"/>
      <c r="J177" s="168"/>
      <c r="K177" s="167"/>
      <c r="L177" s="25">
        <v>15</v>
      </c>
      <c r="M177" s="26"/>
      <c r="N177" s="169">
        <v>2</v>
      </c>
      <c r="O177" s="25"/>
      <c r="P177" s="26"/>
      <c r="Q177" s="169"/>
      <c r="R177" s="25"/>
      <c r="S177" s="26"/>
      <c r="T177" s="169"/>
    </row>
    <row r="178" spans="1:20" s="144" customFormat="1" ht="12" thickBot="1">
      <c r="A178" s="500">
        <v>30</v>
      </c>
      <c r="B178" s="728" t="s">
        <v>181</v>
      </c>
      <c r="C178" s="26"/>
      <c r="D178" s="26">
        <v>15</v>
      </c>
      <c r="E178" s="35">
        <f t="shared" si="28"/>
        <v>15</v>
      </c>
      <c r="F178" s="35">
        <f t="shared" si="29"/>
        <v>35</v>
      </c>
      <c r="G178" s="186">
        <v>50</v>
      </c>
      <c r="H178" s="169">
        <v>2</v>
      </c>
      <c r="I178" s="166"/>
      <c r="J178" s="168"/>
      <c r="K178" s="167"/>
      <c r="L178" s="25"/>
      <c r="M178" s="26"/>
      <c r="N178" s="169"/>
      <c r="O178" s="25"/>
      <c r="P178" s="26">
        <v>15</v>
      </c>
      <c r="Q178" s="169">
        <v>2</v>
      </c>
      <c r="R178" s="25"/>
      <c r="S178" s="26"/>
      <c r="T178" s="169"/>
    </row>
    <row r="179" spans="1:20" s="144" customFormat="1" ht="12" thickBot="1">
      <c r="A179" s="500">
        <v>31</v>
      </c>
      <c r="B179" s="708" t="s">
        <v>169</v>
      </c>
      <c r="C179" s="26">
        <v>15</v>
      </c>
      <c r="D179" s="26"/>
      <c r="E179" s="35">
        <f t="shared" si="28"/>
        <v>15</v>
      </c>
      <c r="F179" s="35">
        <f t="shared" si="29"/>
        <v>35</v>
      </c>
      <c r="G179" s="186">
        <v>50</v>
      </c>
      <c r="H179" s="169">
        <v>2</v>
      </c>
      <c r="I179" s="166"/>
      <c r="J179" s="168"/>
      <c r="K179" s="167"/>
      <c r="L179" s="25"/>
      <c r="M179" s="26"/>
      <c r="N179" s="169"/>
      <c r="O179" s="25">
        <v>15</v>
      </c>
      <c r="P179" s="26"/>
      <c r="Q179" s="169">
        <v>2</v>
      </c>
      <c r="R179" s="25"/>
      <c r="S179" s="26"/>
      <c r="T179" s="169"/>
    </row>
    <row r="180" spans="1:20" s="144" customFormat="1" ht="12" thickBot="1">
      <c r="A180" s="500">
        <v>32</v>
      </c>
      <c r="B180" s="708" t="s">
        <v>170</v>
      </c>
      <c r="C180" s="26"/>
      <c r="D180" s="26">
        <v>18</v>
      </c>
      <c r="E180" s="35">
        <f t="shared" si="28"/>
        <v>18</v>
      </c>
      <c r="F180" s="35">
        <f t="shared" si="29"/>
        <v>32</v>
      </c>
      <c r="G180" s="186">
        <v>50</v>
      </c>
      <c r="H180" s="169">
        <v>2</v>
      </c>
      <c r="I180" s="25"/>
      <c r="J180" s="26"/>
      <c r="K180" s="202"/>
      <c r="L180" s="25"/>
      <c r="M180" s="26"/>
      <c r="N180" s="169"/>
      <c r="O180" s="25"/>
      <c r="P180" s="26">
        <v>18</v>
      </c>
      <c r="Q180" s="169">
        <v>2</v>
      </c>
      <c r="R180" s="25"/>
      <c r="S180" s="26"/>
      <c r="T180" s="169"/>
    </row>
    <row r="181" spans="1:20" s="144" customFormat="1" ht="12" thickBot="1">
      <c r="A181" s="500">
        <v>33</v>
      </c>
      <c r="B181" s="708" t="s">
        <v>171</v>
      </c>
      <c r="C181" s="26">
        <v>6</v>
      </c>
      <c r="D181" s="26">
        <v>9</v>
      </c>
      <c r="E181" s="35">
        <f t="shared" si="28"/>
        <v>15</v>
      </c>
      <c r="F181" s="35">
        <f t="shared" si="29"/>
        <v>35</v>
      </c>
      <c r="G181" s="186">
        <v>50</v>
      </c>
      <c r="H181" s="169">
        <v>2</v>
      </c>
      <c r="I181" s="166"/>
      <c r="J181" s="168"/>
      <c r="K181" s="167"/>
      <c r="L181" s="166"/>
      <c r="M181" s="168"/>
      <c r="N181" s="169"/>
      <c r="O181" s="25">
        <v>6</v>
      </c>
      <c r="P181" s="26">
        <v>9</v>
      </c>
      <c r="Q181" s="169">
        <v>2</v>
      </c>
      <c r="R181" s="25"/>
      <c r="S181" s="26"/>
      <c r="T181" s="169"/>
    </row>
    <row r="182" spans="1:20" s="144" customFormat="1" ht="12" thickBot="1">
      <c r="A182" s="500">
        <v>34</v>
      </c>
      <c r="B182" s="708" t="s">
        <v>172</v>
      </c>
      <c r="C182" s="26"/>
      <c r="D182" s="26">
        <v>15</v>
      </c>
      <c r="E182" s="35">
        <f t="shared" si="28"/>
        <v>15</v>
      </c>
      <c r="F182" s="35">
        <f t="shared" si="29"/>
        <v>35</v>
      </c>
      <c r="G182" s="186">
        <v>50</v>
      </c>
      <c r="H182" s="169">
        <v>2</v>
      </c>
      <c r="I182" s="166"/>
      <c r="J182" s="168"/>
      <c r="K182" s="167"/>
      <c r="L182" s="25"/>
      <c r="M182" s="26"/>
      <c r="N182" s="169"/>
      <c r="O182" s="25"/>
      <c r="P182" s="171"/>
      <c r="Q182" s="203"/>
      <c r="R182" s="25"/>
      <c r="S182" s="26">
        <v>15</v>
      </c>
      <c r="T182" s="169">
        <v>2</v>
      </c>
    </row>
    <row r="183" spans="1:20" s="144" customFormat="1" ht="12" thickBot="1">
      <c r="A183" s="500">
        <v>35</v>
      </c>
      <c r="B183" s="708" t="s">
        <v>173</v>
      </c>
      <c r="C183" s="26">
        <v>6</v>
      </c>
      <c r="D183" s="26">
        <v>12</v>
      </c>
      <c r="E183" s="35">
        <f t="shared" si="28"/>
        <v>18</v>
      </c>
      <c r="F183" s="35">
        <f t="shared" si="29"/>
        <v>32</v>
      </c>
      <c r="G183" s="186">
        <v>50</v>
      </c>
      <c r="H183" s="169">
        <v>2</v>
      </c>
      <c r="I183" s="166"/>
      <c r="J183" s="168"/>
      <c r="K183" s="167"/>
      <c r="L183" s="25">
        <v>6</v>
      </c>
      <c r="M183" s="26">
        <v>12</v>
      </c>
      <c r="N183" s="169">
        <v>2</v>
      </c>
      <c r="O183" s="25"/>
      <c r="P183" s="26"/>
      <c r="Q183" s="169"/>
      <c r="R183" s="119"/>
      <c r="S183" s="171"/>
      <c r="T183" s="169"/>
    </row>
    <row r="184" spans="1:20" s="548" customFormat="1" ht="12" thickBot="1">
      <c r="A184" s="500">
        <v>36</v>
      </c>
      <c r="B184" s="708" t="s">
        <v>174</v>
      </c>
      <c r="C184" s="26">
        <v>15</v>
      </c>
      <c r="D184" s="26"/>
      <c r="E184" s="35">
        <f t="shared" si="28"/>
        <v>15</v>
      </c>
      <c r="F184" s="35">
        <f t="shared" si="29"/>
        <v>35</v>
      </c>
      <c r="G184" s="186">
        <v>50</v>
      </c>
      <c r="H184" s="169">
        <v>2</v>
      </c>
      <c r="I184" s="166"/>
      <c r="J184" s="168"/>
      <c r="K184" s="281"/>
      <c r="L184" s="166"/>
      <c r="M184" s="168"/>
      <c r="N184" s="169"/>
      <c r="O184" s="25">
        <v>15</v>
      </c>
      <c r="P184" s="168"/>
      <c r="Q184" s="169">
        <v>2</v>
      </c>
      <c r="R184" s="25"/>
      <c r="S184" s="26"/>
      <c r="T184" s="169"/>
    </row>
    <row r="185" spans="1:20" s="548" customFormat="1" ht="12" thickBot="1">
      <c r="A185" s="500">
        <v>37</v>
      </c>
      <c r="B185" s="708" t="s">
        <v>175</v>
      </c>
      <c r="C185" s="26"/>
      <c r="D185" s="26">
        <v>15</v>
      </c>
      <c r="E185" s="35">
        <f t="shared" si="28"/>
        <v>15</v>
      </c>
      <c r="F185" s="35">
        <f t="shared" si="29"/>
        <v>35</v>
      </c>
      <c r="G185" s="186">
        <v>50</v>
      </c>
      <c r="H185" s="169">
        <v>2</v>
      </c>
      <c r="I185" s="175"/>
      <c r="J185" s="176"/>
      <c r="K185" s="177"/>
      <c r="L185" s="175"/>
      <c r="M185" s="176"/>
      <c r="N185" s="178"/>
      <c r="O185" s="175"/>
      <c r="P185" s="176"/>
      <c r="Q185" s="169"/>
      <c r="R185" s="25"/>
      <c r="S185" s="26">
        <v>15</v>
      </c>
      <c r="T185" s="169">
        <v>2</v>
      </c>
    </row>
    <row r="186" spans="1:20" s="548" customFormat="1" ht="12" thickBot="1">
      <c r="A186" s="500">
        <v>38</v>
      </c>
      <c r="B186" s="708" t="s">
        <v>176</v>
      </c>
      <c r="C186" s="26">
        <v>12</v>
      </c>
      <c r="D186" s="26">
        <v>12</v>
      </c>
      <c r="E186" s="35">
        <f t="shared" si="28"/>
        <v>24</v>
      </c>
      <c r="F186" s="35">
        <f t="shared" si="29"/>
        <v>51</v>
      </c>
      <c r="G186" s="186">
        <v>75</v>
      </c>
      <c r="H186" s="169">
        <v>3</v>
      </c>
      <c r="I186" s="166"/>
      <c r="J186" s="168"/>
      <c r="K186" s="167"/>
      <c r="L186" s="166"/>
      <c r="M186" s="168"/>
      <c r="N186" s="169"/>
      <c r="O186" s="166"/>
      <c r="P186" s="168"/>
      <c r="Q186" s="169"/>
      <c r="R186" s="25">
        <v>12</v>
      </c>
      <c r="S186" s="26">
        <v>12</v>
      </c>
      <c r="T186" s="169">
        <v>3</v>
      </c>
    </row>
    <row r="187" spans="1:20" s="548" customFormat="1" ht="12" thickBot="1">
      <c r="A187" s="500">
        <v>39</v>
      </c>
      <c r="B187" s="708" t="s">
        <v>177</v>
      </c>
      <c r="C187" s="26">
        <v>15</v>
      </c>
      <c r="D187" s="26"/>
      <c r="E187" s="35">
        <v>15</v>
      </c>
      <c r="F187" s="35"/>
      <c r="G187" s="186">
        <v>50</v>
      </c>
      <c r="H187" s="169">
        <v>2</v>
      </c>
      <c r="I187" s="166"/>
      <c r="J187" s="168"/>
      <c r="K187" s="167"/>
      <c r="L187" s="25">
        <v>15</v>
      </c>
      <c r="M187" s="26"/>
      <c r="N187" s="169">
        <v>2</v>
      </c>
      <c r="O187" s="166"/>
      <c r="P187" s="168"/>
      <c r="Q187" s="169"/>
      <c r="R187" s="25"/>
      <c r="S187" s="26"/>
      <c r="T187" s="169"/>
    </row>
    <row r="188" spans="1:20" s="548" customFormat="1" ht="23.25" thickBot="1">
      <c r="A188" s="500">
        <v>40</v>
      </c>
      <c r="B188" s="708" t="s">
        <v>178</v>
      </c>
      <c r="C188" s="26"/>
      <c r="D188" s="26">
        <v>15</v>
      </c>
      <c r="E188" s="35">
        <f t="shared" si="28"/>
        <v>15</v>
      </c>
      <c r="F188" s="35">
        <f t="shared" si="29"/>
        <v>35</v>
      </c>
      <c r="G188" s="186">
        <v>50</v>
      </c>
      <c r="H188" s="169">
        <v>2</v>
      </c>
      <c r="I188" s="166"/>
      <c r="J188" s="168"/>
      <c r="K188" s="167"/>
      <c r="L188" s="25"/>
      <c r="M188" s="26">
        <v>15</v>
      </c>
      <c r="N188" s="169">
        <v>2</v>
      </c>
      <c r="O188" s="166"/>
      <c r="P188" s="168"/>
      <c r="Q188" s="169"/>
      <c r="R188" s="25"/>
      <c r="S188" s="26"/>
      <c r="T188" s="169"/>
    </row>
    <row r="189" spans="1:20" s="144" customFormat="1" ht="12" thickBot="1">
      <c r="A189" s="500">
        <v>41</v>
      </c>
      <c r="B189" s="196" t="s">
        <v>73</v>
      </c>
      <c r="C189" s="26"/>
      <c r="D189" s="26">
        <v>18</v>
      </c>
      <c r="E189" s="35">
        <f t="shared" si="28"/>
        <v>18</v>
      </c>
      <c r="F189" s="35">
        <f t="shared" si="29"/>
        <v>32</v>
      </c>
      <c r="G189" s="186">
        <v>50</v>
      </c>
      <c r="H189" s="169">
        <v>2</v>
      </c>
      <c r="I189" s="166"/>
      <c r="J189" s="168"/>
      <c r="K189" s="167"/>
      <c r="L189" s="25"/>
      <c r="M189" s="26">
        <v>18</v>
      </c>
      <c r="N189" s="169">
        <v>2</v>
      </c>
      <c r="O189" s="166"/>
      <c r="P189" s="168"/>
      <c r="Q189" s="169"/>
      <c r="R189" s="25"/>
      <c r="S189" s="26"/>
      <c r="T189" s="169"/>
    </row>
    <row r="190" spans="1:20" s="144" customFormat="1" ht="12" thickBot="1">
      <c r="A190" s="500">
        <v>42</v>
      </c>
      <c r="B190" s="196" t="s">
        <v>71</v>
      </c>
      <c r="C190" s="493">
        <v>9</v>
      </c>
      <c r="D190" s="26"/>
      <c r="E190" s="35">
        <f t="shared" si="28"/>
        <v>9</v>
      </c>
      <c r="F190" s="494">
        <f t="shared" si="29"/>
        <v>16</v>
      </c>
      <c r="G190" s="186">
        <v>25</v>
      </c>
      <c r="H190" s="169">
        <v>1</v>
      </c>
      <c r="I190" s="166"/>
      <c r="J190" s="168"/>
      <c r="K190" s="167"/>
      <c r="L190" s="25"/>
      <c r="M190" s="26"/>
      <c r="N190" s="169"/>
      <c r="O190" s="171">
        <v>9</v>
      </c>
      <c r="P190" s="171"/>
      <c r="Q190" s="270">
        <v>1</v>
      </c>
      <c r="R190" s="25"/>
      <c r="S190" s="26"/>
      <c r="T190" s="169"/>
    </row>
    <row r="191" spans="1:20" s="144" customFormat="1">
      <c r="A191" s="500">
        <v>43</v>
      </c>
      <c r="B191" s="196" t="s">
        <v>72</v>
      </c>
      <c r="C191" s="466">
        <v>18</v>
      </c>
      <c r="D191" s="26"/>
      <c r="E191" s="26">
        <f t="shared" si="28"/>
        <v>18</v>
      </c>
      <c r="F191" s="466">
        <f t="shared" si="29"/>
        <v>32</v>
      </c>
      <c r="G191" s="186">
        <v>50</v>
      </c>
      <c r="H191" s="280">
        <v>2</v>
      </c>
      <c r="I191" s="166"/>
      <c r="J191" s="168"/>
      <c r="K191" s="167"/>
      <c r="L191" s="25"/>
      <c r="M191" s="25"/>
      <c r="N191" s="170"/>
      <c r="O191" s="119"/>
      <c r="P191" s="119"/>
      <c r="Q191" s="169"/>
      <c r="R191" s="25">
        <v>18</v>
      </c>
      <c r="S191" s="25"/>
      <c r="T191" s="169">
        <v>2</v>
      </c>
    </row>
    <row r="192" spans="1:20">
      <c r="A192" s="148"/>
      <c r="B192" s="427" t="s">
        <v>39</v>
      </c>
      <c r="C192" s="206">
        <f>SUM(C167:C190)</f>
        <v>186</v>
      </c>
      <c r="D192" s="206">
        <f>SUM(D167:D190)</f>
        <v>210</v>
      </c>
      <c r="E192" s="206">
        <f>SUM(E166:E191)</f>
        <v>504</v>
      </c>
      <c r="F192" s="206">
        <f>SUM(F167:F191)</f>
        <v>831</v>
      </c>
      <c r="G192" s="206">
        <f>SUM(G167:G190)</f>
        <v>1230</v>
      </c>
      <c r="H192" s="206">
        <f>SUM(H166:H191)</f>
        <v>58</v>
      </c>
      <c r="I192" s="108"/>
      <c r="J192" s="32"/>
      <c r="K192" s="125"/>
      <c r="L192" s="77">
        <f>SUM(L167:L190)</f>
        <v>57</v>
      </c>
      <c r="M192" s="77">
        <f>SUM(M167:M190)</f>
        <v>72</v>
      </c>
      <c r="N192" s="430">
        <f>SUM(N166:N191)</f>
        <v>18</v>
      </c>
      <c r="O192" s="77">
        <f>SUM(O167:O190)</f>
        <v>78</v>
      </c>
      <c r="P192" s="77">
        <f>SUM(P167:P190)</f>
        <v>63</v>
      </c>
      <c r="Q192" s="77">
        <f>SUM(Q166:Q191)</f>
        <v>20</v>
      </c>
      <c r="R192" s="77">
        <f>SUM(R167:R190)</f>
        <v>51</v>
      </c>
      <c r="S192" s="77">
        <f>SUM(S167:S190)</f>
        <v>75</v>
      </c>
      <c r="T192" s="430">
        <f>SUM(T166:T191)</f>
        <v>20</v>
      </c>
    </row>
    <row r="193" spans="1:20">
      <c r="A193" s="112"/>
      <c r="B193" s="581" t="s">
        <v>150</v>
      </c>
      <c r="C193" s="122">
        <f t="shared" ref="C193:T193" si="30">C27+C192</f>
        <v>342</v>
      </c>
      <c r="D193" s="122">
        <f t="shared" si="30"/>
        <v>372</v>
      </c>
      <c r="E193" s="122">
        <f t="shared" si="30"/>
        <v>822</v>
      </c>
      <c r="F193" s="122">
        <f t="shared" si="30"/>
        <v>1888</v>
      </c>
      <c r="G193" s="122">
        <f t="shared" si="30"/>
        <v>2605</v>
      </c>
      <c r="H193" s="122">
        <f t="shared" si="30"/>
        <v>113</v>
      </c>
      <c r="I193" s="122">
        <f t="shared" si="30"/>
        <v>117</v>
      </c>
      <c r="J193" s="122">
        <f t="shared" si="30"/>
        <v>114</v>
      </c>
      <c r="K193" s="122">
        <f t="shared" si="30"/>
        <v>30</v>
      </c>
      <c r="L193" s="122">
        <f t="shared" si="30"/>
        <v>90</v>
      </c>
      <c r="M193" s="122">
        <f t="shared" si="30"/>
        <v>111</v>
      </c>
      <c r="N193" s="122">
        <f>N27+N192+N194</f>
        <v>30</v>
      </c>
      <c r="O193" s="429">
        <f t="shared" si="30"/>
        <v>78</v>
      </c>
      <c r="P193" s="122">
        <f t="shared" si="30"/>
        <v>63</v>
      </c>
      <c r="Q193" s="122">
        <f>Q27+Q192+Q194</f>
        <v>30</v>
      </c>
      <c r="R193" s="122">
        <f t="shared" si="30"/>
        <v>51</v>
      </c>
      <c r="S193" s="599">
        <f t="shared" si="30"/>
        <v>75</v>
      </c>
      <c r="T193" s="515">
        <f t="shared" si="30"/>
        <v>30</v>
      </c>
    </row>
    <row r="194" spans="1:20">
      <c r="A194" s="464">
        <v>44</v>
      </c>
      <c r="B194" s="465" t="s">
        <v>130</v>
      </c>
      <c r="C194" s="216"/>
      <c r="D194" s="216"/>
      <c r="E194" s="293">
        <v>200</v>
      </c>
      <c r="F194" s="293"/>
      <c r="G194" s="293">
        <v>200</v>
      </c>
      <c r="H194" s="216">
        <v>7</v>
      </c>
      <c r="I194" s="216"/>
      <c r="J194" s="216"/>
      <c r="K194" s="216"/>
      <c r="L194" s="214"/>
      <c r="M194" s="653" t="s">
        <v>106</v>
      </c>
      <c r="N194" s="653">
        <v>3</v>
      </c>
      <c r="O194" s="32"/>
      <c r="P194" s="653" t="s">
        <v>106</v>
      </c>
      <c r="Q194" s="653">
        <v>4</v>
      </c>
      <c r="R194" s="216"/>
      <c r="S194" s="489"/>
      <c r="T194" s="656"/>
    </row>
    <row r="195" spans="1:20">
      <c r="A195" s="464"/>
      <c r="B195" s="582" t="s">
        <v>151</v>
      </c>
      <c r="C195" s="487"/>
      <c r="D195" s="487"/>
      <c r="E195" s="586">
        <f>E193+E194</f>
        <v>1022</v>
      </c>
      <c r="F195" s="487"/>
      <c r="G195" s="487"/>
      <c r="H195" s="487">
        <f>SUM(H193:H194)</f>
        <v>120</v>
      </c>
      <c r="I195" s="487"/>
      <c r="J195" s="487"/>
      <c r="K195" s="487"/>
      <c r="L195" s="487"/>
      <c r="M195" s="487"/>
      <c r="N195" s="487"/>
      <c r="O195" s="487"/>
      <c r="P195" s="487"/>
      <c r="Q195" s="487"/>
      <c r="R195" s="487"/>
      <c r="S195" s="626"/>
      <c r="T195" s="515">
        <f>SUM(T193:T194)</f>
        <v>30</v>
      </c>
    </row>
    <row r="196" spans="1:20" s="64" customFormat="1" ht="12" thickBot="1">
      <c r="A196" s="47"/>
      <c r="B196" s="67"/>
      <c r="C196" s="221">
        <f>C193*100/E193</f>
        <v>41.605839416058394</v>
      </c>
      <c r="D196" s="222">
        <f>100-C196</f>
        <v>58.394160583941606</v>
      </c>
      <c r="E196" s="95"/>
      <c r="F196" s="94"/>
      <c r="G196" s="94"/>
      <c r="H196" s="55"/>
      <c r="I196" s="47"/>
      <c r="J196" s="47"/>
      <c r="K196" s="56"/>
      <c r="L196" s="47"/>
      <c r="M196" s="47"/>
      <c r="N196" s="218"/>
      <c r="O196" s="47"/>
      <c r="P196" s="47"/>
      <c r="Q196" s="218"/>
      <c r="R196" s="47"/>
      <c r="S196" s="47"/>
      <c r="T196" s="56"/>
    </row>
    <row r="197" spans="1:20" ht="12" thickBot="1">
      <c r="A197" s="820" t="s">
        <v>134</v>
      </c>
      <c r="B197" s="821"/>
      <c r="C197" s="743" t="s">
        <v>5</v>
      </c>
      <c r="D197" s="743" t="s">
        <v>6</v>
      </c>
      <c r="E197" s="743" t="s">
        <v>7</v>
      </c>
      <c r="F197" s="743" t="s">
        <v>8</v>
      </c>
      <c r="G197" s="758" t="s">
        <v>3</v>
      </c>
      <c r="H197" s="824" t="s">
        <v>4</v>
      </c>
      <c r="I197" s="738" t="s">
        <v>30</v>
      </c>
      <c r="J197" s="739"/>
      <c r="K197" s="740"/>
      <c r="L197" s="738" t="s">
        <v>31</v>
      </c>
      <c r="M197" s="739"/>
      <c r="N197" s="740"/>
      <c r="O197" s="738" t="s">
        <v>32</v>
      </c>
      <c r="P197" s="739"/>
      <c r="Q197" s="740"/>
      <c r="R197" s="738" t="s">
        <v>33</v>
      </c>
      <c r="S197" s="739"/>
      <c r="T197" s="740"/>
    </row>
    <row r="198" spans="1:20" ht="23.25" thickBot="1">
      <c r="A198" s="822"/>
      <c r="B198" s="823"/>
      <c r="C198" s="744"/>
      <c r="D198" s="744"/>
      <c r="E198" s="744"/>
      <c r="F198" s="744"/>
      <c r="G198" s="759"/>
      <c r="H198" s="825"/>
      <c r="I198" s="34" t="s">
        <v>13</v>
      </c>
      <c r="J198" s="33" t="s">
        <v>14</v>
      </c>
      <c r="K198" s="105" t="s">
        <v>4</v>
      </c>
      <c r="L198" s="30" t="s">
        <v>13</v>
      </c>
      <c r="M198" s="573" t="s">
        <v>14</v>
      </c>
      <c r="N198" s="250" t="s">
        <v>4</v>
      </c>
      <c r="O198" s="573" t="s">
        <v>5</v>
      </c>
      <c r="P198" s="573" t="s">
        <v>14</v>
      </c>
      <c r="Q198" s="250" t="s">
        <v>4</v>
      </c>
      <c r="R198" s="573" t="s">
        <v>13</v>
      </c>
      <c r="S198" s="573" t="s">
        <v>14</v>
      </c>
      <c r="T198" s="439" t="s">
        <v>4</v>
      </c>
    </row>
    <row r="199" spans="1:20" ht="12">
      <c r="A199" s="191">
        <v>18</v>
      </c>
      <c r="B199" s="347" t="s">
        <v>41</v>
      </c>
      <c r="C199" s="348">
        <v>30</v>
      </c>
      <c r="D199" s="349">
        <v>60</v>
      </c>
      <c r="E199" s="349">
        <v>90</v>
      </c>
      <c r="F199" s="350">
        <v>85</v>
      </c>
      <c r="G199" s="378">
        <v>175</v>
      </c>
      <c r="H199" s="437">
        <v>7</v>
      </c>
      <c r="I199" s="549"/>
      <c r="J199" s="549"/>
      <c r="K199" s="549"/>
      <c r="L199" s="263">
        <v>10</v>
      </c>
      <c r="M199" s="264">
        <v>20</v>
      </c>
      <c r="N199" s="341">
        <v>2</v>
      </c>
      <c r="O199" s="263">
        <v>10</v>
      </c>
      <c r="P199" s="264">
        <v>20</v>
      </c>
      <c r="Q199" s="341">
        <v>2</v>
      </c>
      <c r="R199" s="351">
        <v>10</v>
      </c>
      <c r="S199" s="348">
        <v>20</v>
      </c>
      <c r="T199" s="628">
        <v>3</v>
      </c>
    </row>
    <row r="200" spans="1:20" ht="12">
      <c r="A200" s="190">
        <v>19</v>
      </c>
      <c r="B200" s="657" t="s">
        <v>153</v>
      </c>
      <c r="C200" s="352">
        <v>9</v>
      </c>
      <c r="D200" s="352">
        <v>6</v>
      </c>
      <c r="E200" s="353">
        <f>SUM(C200:D200)</f>
        <v>15</v>
      </c>
      <c r="F200" s="354">
        <v>35</v>
      </c>
      <c r="G200" s="379">
        <f>E200+F200</f>
        <v>50</v>
      </c>
      <c r="H200" s="355">
        <v>2</v>
      </c>
      <c r="I200" s="25"/>
      <c r="J200" s="26"/>
      <c r="K200" s="202"/>
      <c r="L200" s="352">
        <v>9</v>
      </c>
      <c r="M200" s="352">
        <v>6</v>
      </c>
      <c r="N200" s="356">
        <v>2</v>
      </c>
      <c r="O200" s="357"/>
      <c r="P200" s="358"/>
      <c r="Q200" s="359"/>
      <c r="R200" s="357"/>
      <c r="S200" s="358"/>
      <c r="T200" s="202"/>
    </row>
    <row r="201" spans="1:20" ht="12">
      <c r="A201" s="190">
        <v>20</v>
      </c>
      <c r="B201" s="657" t="s">
        <v>156</v>
      </c>
      <c r="C201" s="352">
        <v>24</v>
      </c>
      <c r="D201" s="352"/>
      <c r="E201" s="353">
        <f>SUM(C201:D201)</f>
        <v>24</v>
      </c>
      <c r="F201" s="354">
        <v>51</v>
      </c>
      <c r="G201" s="379">
        <f>E201+F201</f>
        <v>75</v>
      </c>
      <c r="H201" s="355">
        <v>3</v>
      </c>
      <c r="I201" s="200"/>
      <c r="J201" s="179"/>
      <c r="K201" s="201"/>
      <c r="L201" s="352">
        <v>24</v>
      </c>
      <c r="M201" s="352"/>
      <c r="N201" s="356">
        <v>3</v>
      </c>
      <c r="O201" s="357"/>
      <c r="P201" s="358"/>
      <c r="Q201" s="359"/>
      <c r="R201" s="357"/>
      <c r="S201" s="358"/>
      <c r="T201" s="202"/>
    </row>
    <row r="202" spans="1:20" ht="12">
      <c r="A202" s="190">
        <v>21</v>
      </c>
      <c r="B202" s="657" t="s">
        <v>154</v>
      </c>
      <c r="C202" s="352">
        <v>24</v>
      </c>
      <c r="D202" s="352"/>
      <c r="E202" s="353">
        <f>SUM(C202:D202)</f>
        <v>24</v>
      </c>
      <c r="F202" s="354">
        <v>51</v>
      </c>
      <c r="G202" s="379">
        <v>75</v>
      </c>
      <c r="H202" s="355">
        <v>3</v>
      </c>
      <c r="I202" s="25"/>
      <c r="J202" s="26"/>
      <c r="K202" s="202"/>
      <c r="L202" s="352">
        <v>24</v>
      </c>
      <c r="M202" s="352"/>
      <c r="N202" s="356">
        <v>3</v>
      </c>
      <c r="O202" s="357"/>
      <c r="P202" s="358"/>
      <c r="Q202" s="359"/>
      <c r="R202" s="357"/>
      <c r="S202" s="358"/>
      <c r="T202" s="202"/>
    </row>
    <row r="203" spans="1:20" ht="12">
      <c r="A203" s="190">
        <v>22</v>
      </c>
      <c r="B203" s="657" t="s">
        <v>135</v>
      </c>
      <c r="C203" s="352">
        <v>12</v>
      </c>
      <c r="D203" s="352">
        <v>12</v>
      </c>
      <c r="E203" s="353">
        <v>24</v>
      </c>
      <c r="F203" s="354">
        <v>51</v>
      </c>
      <c r="G203" s="379">
        <f>E203+F203</f>
        <v>75</v>
      </c>
      <c r="H203" s="355">
        <v>3</v>
      </c>
      <c r="I203" s="25"/>
      <c r="J203" s="26"/>
      <c r="K203" s="202"/>
      <c r="L203" s="358"/>
      <c r="M203" s="358"/>
      <c r="N203" s="359"/>
      <c r="O203" s="360">
        <v>12</v>
      </c>
      <c r="P203" s="352">
        <v>12</v>
      </c>
      <c r="Q203" s="356">
        <v>3</v>
      </c>
      <c r="R203" s="361"/>
      <c r="S203" s="362"/>
      <c r="T203" s="202"/>
    </row>
    <row r="204" spans="1:20" ht="12">
      <c r="A204" s="190">
        <v>23</v>
      </c>
      <c r="B204" s="657" t="s">
        <v>139</v>
      </c>
      <c r="C204" s="352">
        <v>12</v>
      </c>
      <c r="D204" s="352">
        <v>12</v>
      </c>
      <c r="E204" s="353">
        <v>24</v>
      </c>
      <c r="F204" s="354">
        <v>51</v>
      </c>
      <c r="G204" s="379">
        <v>75</v>
      </c>
      <c r="H204" s="355">
        <v>3</v>
      </c>
      <c r="I204" s="25"/>
      <c r="J204" s="26"/>
      <c r="K204" s="202"/>
      <c r="L204" s="360"/>
      <c r="M204" s="352"/>
      <c r="N204" s="356"/>
      <c r="O204" s="360"/>
      <c r="P204" s="352"/>
      <c r="Q204" s="356"/>
      <c r="R204" s="357">
        <v>12</v>
      </c>
      <c r="S204" s="358">
        <v>12</v>
      </c>
      <c r="T204" s="167">
        <v>3</v>
      </c>
    </row>
    <row r="205" spans="1:20" ht="12">
      <c r="A205" s="190">
        <v>24</v>
      </c>
      <c r="B205" s="657" t="s">
        <v>136</v>
      </c>
      <c r="C205" s="352">
        <v>9</v>
      </c>
      <c r="D205" s="352">
        <v>15</v>
      </c>
      <c r="E205" s="353">
        <v>24</v>
      </c>
      <c r="F205" s="354">
        <v>51</v>
      </c>
      <c r="G205" s="379">
        <f>E205+F205</f>
        <v>75</v>
      </c>
      <c r="H205" s="355">
        <v>3</v>
      </c>
      <c r="I205" s="25"/>
      <c r="J205" s="26"/>
      <c r="K205" s="202"/>
      <c r="L205" s="358"/>
      <c r="M205" s="358"/>
      <c r="N205" s="359"/>
      <c r="O205" s="360">
        <v>9</v>
      </c>
      <c r="P205" s="352">
        <v>15</v>
      </c>
      <c r="Q205" s="356">
        <v>3</v>
      </c>
      <c r="R205" s="357"/>
      <c r="S205" s="358"/>
      <c r="T205" s="167"/>
    </row>
    <row r="206" spans="1:20" ht="22.5">
      <c r="A206" s="190">
        <v>25</v>
      </c>
      <c r="B206" s="657" t="s">
        <v>143</v>
      </c>
      <c r="C206" s="352">
        <v>15</v>
      </c>
      <c r="D206" s="352"/>
      <c r="E206" s="353">
        <v>15</v>
      </c>
      <c r="F206" s="354">
        <v>35</v>
      </c>
      <c r="G206" s="379">
        <v>50</v>
      </c>
      <c r="H206" s="355">
        <v>2</v>
      </c>
      <c r="I206" s="25"/>
      <c r="J206" s="26"/>
      <c r="K206" s="202"/>
      <c r="L206" s="358"/>
      <c r="M206" s="358"/>
      <c r="N206" s="359"/>
      <c r="O206" s="360"/>
      <c r="P206" s="352"/>
      <c r="Q206" s="356"/>
      <c r="R206" s="357">
        <v>15</v>
      </c>
      <c r="S206" s="358"/>
      <c r="T206" s="167">
        <v>2</v>
      </c>
    </row>
    <row r="207" spans="1:20" ht="12">
      <c r="A207" s="190">
        <v>26</v>
      </c>
      <c r="B207" s="658" t="s">
        <v>144</v>
      </c>
      <c r="C207" s="352">
        <v>6</v>
      </c>
      <c r="D207" s="363" t="s">
        <v>142</v>
      </c>
      <c r="E207" s="353">
        <v>15</v>
      </c>
      <c r="F207" s="354">
        <v>35</v>
      </c>
      <c r="G207" s="379">
        <v>50</v>
      </c>
      <c r="H207" s="355">
        <v>2</v>
      </c>
      <c r="I207" s="25"/>
      <c r="J207" s="26"/>
      <c r="K207" s="202"/>
      <c r="L207" s="358"/>
      <c r="M207" s="362"/>
      <c r="N207" s="359"/>
      <c r="O207" s="360">
        <v>6</v>
      </c>
      <c r="P207" s="363" t="s">
        <v>142</v>
      </c>
      <c r="Q207" s="356">
        <v>2</v>
      </c>
      <c r="R207" s="357"/>
      <c r="S207" s="358"/>
      <c r="T207" s="202"/>
    </row>
    <row r="208" spans="1:20" ht="12">
      <c r="A208" s="190">
        <v>27</v>
      </c>
      <c r="B208" s="657" t="s">
        <v>137</v>
      </c>
      <c r="C208" s="352">
        <v>15</v>
      </c>
      <c r="D208" s="352"/>
      <c r="E208" s="353">
        <f>SUM(C208:D208)</f>
        <v>15</v>
      </c>
      <c r="F208" s="354">
        <v>35</v>
      </c>
      <c r="G208" s="379">
        <f>E208+F208</f>
        <v>50</v>
      </c>
      <c r="H208" s="355">
        <v>2</v>
      </c>
      <c r="I208" s="25"/>
      <c r="J208" s="26"/>
      <c r="K208" s="202"/>
      <c r="L208" s="360">
        <v>15</v>
      </c>
      <c r="M208" s="352"/>
      <c r="N208" s="356">
        <v>2</v>
      </c>
      <c r="O208" s="360"/>
      <c r="P208" s="352"/>
      <c r="Q208" s="356"/>
      <c r="R208" s="361"/>
      <c r="S208" s="362"/>
      <c r="T208" s="202"/>
    </row>
    <row r="209" spans="1:20" ht="12">
      <c r="A209" s="190">
        <v>28</v>
      </c>
      <c r="B209" s="657" t="s">
        <v>145</v>
      </c>
      <c r="C209" s="352">
        <v>3</v>
      </c>
      <c r="D209" s="352">
        <v>6</v>
      </c>
      <c r="E209" s="353">
        <f>SUM(C209:D209)</f>
        <v>9</v>
      </c>
      <c r="F209" s="354">
        <v>16</v>
      </c>
      <c r="G209" s="379">
        <v>25</v>
      </c>
      <c r="H209" s="355">
        <v>1</v>
      </c>
      <c r="I209" s="25"/>
      <c r="J209" s="26"/>
      <c r="K209" s="202"/>
      <c r="L209" s="360"/>
      <c r="M209" s="358"/>
      <c r="N209" s="359"/>
      <c r="O209" s="548">
        <v>3</v>
      </c>
      <c r="P209" s="352">
        <v>6</v>
      </c>
      <c r="Q209" s="356">
        <v>1</v>
      </c>
      <c r="R209" s="361"/>
      <c r="S209" s="362"/>
      <c r="T209" s="202"/>
    </row>
    <row r="210" spans="1:20" ht="22.5">
      <c r="A210" s="190">
        <v>29</v>
      </c>
      <c r="B210" s="657" t="s">
        <v>155</v>
      </c>
      <c r="C210" s="352">
        <v>9</v>
      </c>
      <c r="D210" s="352"/>
      <c r="E210" s="353">
        <v>9</v>
      </c>
      <c r="F210" s="354">
        <v>16</v>
      </c>
      <c r="G210" s="379">
        <v>25</v>
      </c>
      <c r="H210" s="355">
        <v>1</v>
      </c>
      <c r="I210" s="25"/>
      <c r="J210" s="26"/>
      <c r="K210" s="202"/>
      <c r="L210" s="358"/>
      <c r="M210" s="358"/>
      <c r="N210" s="359"/>
      <c r="O210" s="360">
        <v>9</v>
      </c>
      <c r="P210" s="352"/>
      <c r="Q210" s="356">
        <v>1</v>
      </c>
      <c r="R210" s="361"/>
      <c r="S210" s="362"/>
      <c r="T210" s="202"/>
    </row>
    <row r="211" spans="1:20" ht="22.5">
      <c r="A211" s="190">
        <v>30</v>
      </c>
      <c r="B211" s="657" t="s">
        <v>146</v>
      </c>
      <c r="C211" s="352">
        <v>12</v>
      </c>
      <c r="D211" s="352">
        <v>9</v>
      </c>
      <c r="E211" s="353">
        <f>SUM(C211:D211)</f>
        <v>21</v>
      </c>
      <c r="F211" s="354">
        <v>29</v>
      </c>
      <c r="G211" s="379">
        <f t="shared" ref="G211:G216" si="31">E211+F211</f>
        <v>50</v>
      </c>
      <c r="H211" s="355">
        <v>2</v>
      </c>
      <c r="I211" s="25"/>
      <c r="J211" s="26"/>
      <c r="K211" s="202"/>
      <c r="L211" s="358"/>
      <c r="M211" s="358"/>
      <c r="N211" s="359"/>
      <c r="O211" s="360">
        <v>12</v>
      </c>
      <c r="P211" s="352">
        <v>9</v>
      </c>
      <c r="Q211" s="356">
        <v>2</v>
      </c>
      <c r="R211" s="361"/>
      <c r="S211" s="362"/>
      <c r="T211" s="202"/>
    </row>
    <row r="212" spans="1:20" ht="12">
      <c r="A212" s="190">
        <v>31</v>
      </c>
      <c r="B212" s="657" t="s">
        <v>157</v>
      </c>
      <c r="C212" s="352">
        <v>6</v>
      </c>
      <c r="D212" s="352">
        <v>9</v>
      </c>
      <c r="E212" s="353">
        <v>15</v>
      </c>
      <c r="F212" s="354">
        <v>35</v>
      </c>
      <c r="G212" s="379">
        <f t="shared" si="31"/>
        <v>50</v>
      </c>
      <c r="H212" s="355">
        <v>2</v>
      </c>
      <c r="I212" s="25"/>
      <c r="J212" s="26"/>
      <c r="K212" s="202"/>
      <c r="L212" s="358"/>
      <c r="M212" s="358"/>
      <c r="N212" s="359"/>
      <c r="O212" s="360">
        <v>6</v>
      </c>
      <c r="P212" s="352">
        <v>9</v>
      </c>
      <c r="Q212" s="356">
        <v>2</v>
      </c>
      <c r="R212" s="357"/>
      <c r="S212" s="358"/>
      <c r="T212" s="359"/>
    </row>
    <row r="213" spans="1:20" ht="12">
      <c r="A213" s="190">
        <v>32</v>
      </c>
      <c r="B213" s="657" t="s">
        <v>138</v>
      </c>
      <c r="C213" s="352">
        <v>15</v>
      </c>
      <c r="D213" s="352"/>
      <c r="E213" s="353">
        <f>SUM(C213:D213)</f>
        <v>15</v>
      </c>
      <c r="F213" s="354">
        <v>35</v>
      </c>
      <c r="G213" s="379">
        <f t="shared" si="31"/>
        <v>50</v>
      </c>
      <c r="H213" s="355">
        <v>2</v>
      </c>
      <c r="I213" s="25"/>
      <c r="J213" s="26"/>
      <c r="K213" s="202"/>
      <c r="L213" s="358">
        <v>15</v>
      </c>
      <c r="M213" s="358"/>
      <c r="N213" s="359">
        <v>2</v>
      </c>
      <c r="O213" s="357"/>
      <c r="P213" s="358"/>
      <c r="Q213" s="359"/>
      <c r="R213" s="360"/>
      <c r="S213" s="352"/>
      <c r="T213" s="359"/>
    </row>
    <row r="214" spans="1:20" ht="22.5">
      <c r="A214" s="190">
        <v>33</v>
      </c>
      <c r="B214" s="657" t="s">
        <v>147</v>
      </c>
      <c r="C214" s="352">
        <v>12</v>
      </c>
      <c r="D214" s="352">
        <v>12</v>
      </c>
      <c r="E214" s="353">
        <v>24</v>
      </c>
      <c r="F214" s="354">
        <v>51</v>
      </c>
      <c r="G214" s="379">
        <f t="shared" si="31"/>
        <v>75</v>
      </c>
      <c r="H214" s="355">
        <v>3</v>
      </c>
      <c r="I214" s="25"/>
      <c r="J214" s="26"/>
      <c r="K214" s="202"/>
      <c r="L214" s="358"/>
      <c r="M214" s="358"/>
      <c r="N214" s="359"/>
      <c r="O214" s="364"/>
      <c r="P214" s="365"/>
      <c r="Q214" s="366"/>
      <c r="R214" s="360">
        <v>12</v>
      </c>
      <c r="S214" s="352">
        <v>12</v>
      </c>
      <c r="T214" s="359">
        <v>3</v>
      </c>
    </row>
    <row r="215" spans="1:20" ht="12">
      <c r="A215" s="190">
        <v>34</v>
      </c>
      <c r="B215" s="657" t="s">
        <v>45</v>
      </c>
      <c r="C215" s="352">
        <v>6</v>
      </c>
      <c r="D215" s="352">
        <v>9</v>
      </c>
      <c r="E215" s="353">
        <f>SUM(C215:D215)</f>
        <v>15</v>
      </c>
      <c r="F215" s="354">
        <v>35</v>
      </c>
      <c r="G215" s="379">
        <f t="shared" si="31"/>
        <v>50</v>
      </c>
      <c r="H215" s="355">
        <v>2</v>
      </c>
      <c r="I215" s="25"/>
      <c r="J215" s="26"/>
      <c r="K215" s="202"/>
      <c r="L215" s="358"/>
      <c r="M215" s="358"/>
      <c r="N215" s="359"/>
      <c r="O215" s="364"/>
      <c r="P215" s="365"/>
      <c r="Q215" s="366"/>
      <c r="R215" s="360">
        <v>6</v>
      </c>
      <c r="S215" s="352">
        <v>9</v>
      </c>
      <c r="T215" s="359">
        <v>2</v>
      </c>
    </row>
    <row r="216" spans="1:20" ht="12">
      <c r="A216" s="190">
        <v>35</v>
      </c>
      <c r="B216" s="657" t="s">
        <v>148</v>
      </c>
      <c r="C216" s="352">
        <v>6</v>
      </c>
      <c r="D216" s="352">
        <v>18</v>
      </c>
      <c r="E216" s="353">
        <f>SUM(C216:D216)</f>
        <v>24</v>
      </c>
      <c r="F216" s="354">
        <v>51</v>
      </c>
      <c r="G216" s="379">
        <f t="shared" si="31"/>
        <v>75</v>
      </c>
      <c r="H216" s="355">
        <v>3</v>
      </c>
      <c r="I216" s="25"/>
      <c r="J216" s="26"/>
      <c r="K216" s="202"/>
      <c r="L216" s="358"/>
      <c r="M216" s="358"/>
      <c r="N216" s="359"/>
      <c r="O216" s="364"/>
      <c r="P216" s="365"/>
      <c r="Q216" s="366"/>
      <c r="R216" s="360">
        <v>6</v>
      </c>
      <c r="S216" s="352">
        <v>18</v>
      </c>
      <c r="T216" s="359">
        <v>3</v>
      </c>
    </row>
    <row r="217" spans="1:20" ht="12">
      <c r="A217" s="190">
        <v>36</v>
      </c>
      <c r="B217" s="659" t="s">
        <v>149</v>
      </c>
      <c r="C217" s="352">
        <v>6</v>
      </c>
      <c r="D217" s="352">
        <v>9</v>
      </c>
      <c r="E217" s="353">
        <f>SUM(C217:D217)</f>
        <v>15</v>
      </c>
      <c r="F217" s="354">
        <v>35</v>
      </c>
      <c r="G217" s="379">
        <v>50</v>
      </c>
      <c r="H217" s="355">
        <v>2</v>
      </c>
      <c r="I217" s="200"/>
      <c r="J217" s="179"/>
      <c r="K217" s="201"/>
      <c r="L217" s="358"/>
      <c r="M217" s="358"/>
      <c r="N217" s="359"/>
      <c r="O217" s="357"/>
      <c r="P217" s="358"/>
      <c r="Q217" s="359"/>
      <c r="R217" s="360">
        <v>6</v>
      </c>
      <c r="S217" s="352">
        <v>9</v>
      </c>
      <c r="T217" s="359">
        <v>2</v>
      </c>
    </row>
    <row r="218" spans="1:20" ht="12">
      <c r="A218" s="190">
        <v>37</v>
      </c>
      <c r="B218" s="659" t="s">
        <v>141</v>
      </c>
      <c r="C218" s="352">
        <v>6</v>
      </c>
      <c r="D218" s="352">
        <v>9</v>
      </c>
      <c r="E218" s="353">
        <v>15</v>
      </c>
      <c r="F218" s="354">
        <v>35</v>
      </c>
      <c r="G218" s="379">
        <f>E218+F218</f>
        <v>50</v>
      </c>
      <c r="H218" s="355">
        <v>2</v>
      </c>
      <c r="I218" s="25"/>
      <c r="J218" s="26"/>
      <c r="K218" s="202"/>
      <c r="L218" s="358"/>
      <c r="M218" s="358"/>
      <c r="N218" s="359"/>
      <c r="O218" s="360">
        <v>6</v>
      </c>
      <c r="P218" s="358">
        <v>9</v>
      </c>
      <c r="Q218" s="359">
        <v>2</v>
      </c>
      <c r="R218" s="360"/>
      <c r="S218" s="358"/>
      <c r="T218" s="359"/>
    </row>
    <row r="219" spans="1:20" ht="12">
      <c r="A219" s="190">
        <v>38</v>
      </c>
      <c r="B219" s="367" t="s">
        <v>73</v>
      </c>
      <c r="C219" s="358"/>
      <c r="D219" s="352">
        <v>18</v>
      </c>
      <c r="E219" s="353">
        <v>18</v>
      </c>
      <c r="F219" s="354">
        <v>32</v>
      </c>
      <c r="G219" s="379">
        <f>E219+F219</f>
        <v>50</v>
      </c>
      <c r="H219" s="355">
        <v>2</v>
      </c>
      <c r="I219" s="119"/>
      <c r="J219" s="26"/>
      <c r="K219" s="202"/>
      <c r="L219" s="358"/>
      <c r="M219" s="352"/>
      <c r="N219" s="356"/>
      <c r="O219" s="357"/>
      <c r="P219" s="358">
        <v>18</v>
      </c>
      <c r="Q219" s="359">
        <v>2</v>
      </c>
      <c r="R219" s="357"/>
      <c r="S219" s="358"/>
      <c r="T219" s="359"/>
    </row>
    <row r="220" spans="1:20" ht="12">
      <c r="A220" s="190">
        <v>39</v>
      </c>
      <c r="B220" s="367" t="s">
        <v>74</v>
      </c>
      <c r="C220" s="358"/>
      <c r="D220" s="352">
        <v>18</v>
      </c>
      <c r="E220" s="353">
        <v>18</v>
      </c>
      <c r="F220" s="354">
        <v>32</v>
      </c>
      <c r="G220" s="379">
        <f>E220+F220</f>
        <v>50</v>
      </c>
      <c r="H220" s="355">
        <v>2</v>
      </c>
      <c r="I220" s="119"/>
      <c r="J220" s="26"/>
      <c r="K220" s="202"/>
      <c r="L220" s="358"/>
      <c r="M220" s="352">
        <v>18</v>
      </c>
      <c r="N220" s="356">
        <v>2</v>
      </c>
      <c r="O220" s="357"/>
      <c r="P220" s="365"/>
      <c r="Q220" s="366"/>
      <c r="R220" s="364"/>
      <c r="S220" s="365"/>
      <c r="T220" s="359"/>
    </row>
    <row r="221" spans="1:20" ht="12">
      <c r="A221" s="190">
        <v>40</v>
      </c>
      <c r="B221" s="367" t="s">
        <v>71</v>
      </c>
      <c r="C221" s="352">
        <v>18</v>
      </c>
      <c r="D221" s="358"/>
      <c r="E221" s="353">
        <f>SUM(C221:D221)</f>
        <v>18</v>
      </c>
      <c r="F221" s="354">
        <v>32</v>
      </c>
      <c r="G221" s="379">
        <f>E221+F221</f>
        <v>50</v>
      </c>
      <c r="H221" s="355">
        <v>2</v>
      </c>
      <c r="I221" s="119"/>
      <c r="J221" s="26"/>
      <c r="K221" s="202"/>
      <c r="L221" s="352">
        <v>18</v>
      </c>
      <c r="M221" s="358"/>
      <c r="N221" s="356">
        <v>2</v>
      </c>
      <c r="O221" s="357"/>
      <c r="P221" s="358"/>
      <c r="Q221" s="359"/>
      <c r="R221" s="368"/>
      <c r="S221" s="358"/>
      <c r="T221" s="359"/>
    </row>
    <row r="222" spans="1:20" ht="12.75" thickBot="1">
      <c r="A222" s="190">
        <v>41</v>
      </c>
      <c r="B222" s="367" t="s">
        <v>72</v>
      </c>
      <c r="C222" s="369">
        <v>18</v>
      </c>
      <c r="D222" s="370"/>
      <c r="E222" s="371">
        <f>SUM(C222:D222)</f>
        <v>18</v>
      </c>
      <c r="F222" s="372">
        <v>32</v>
      </c>
      <c r="G222" s="380">
        <f>E222+F222</f>
        <v>50</v>
      </c>
      <c r="H222" s="373">
        <v>2</v>
      </c>
      <c r="I222" s="342"/>
      <c r="J222" s="300"/>
      <c r="K222" s="301"/>
      <c r="L222" s="370"/>
      <c r="M222" s="370"/>
      <c r="N222" s="374"/>
      <c r="O222" s="375"/>
      <c r="P222" s="370"/>
      <c r="Q222" s="376"/>
      <c r="R222" s="377">
        <v>18</v>
      </c>
      <c r="S222" s="370"/>
      <c r="T222" s="359">
        <v>2</v>
      </c>
    </row>
    <row r="223" spans="1:20" ht="12" thickBot="1">
      <c r="A223" s="58"/>
      <c r="B223" s="98" t="s">
        <v>39</v>
      </c>
      <c r="C223" s="307">
        <f t="shared" ref="C223:H223" si="32">SUM(C199:C222)</f>
        <v>273</v>
      </c>
      <c r="D223" s="307">
        <f t="shared" si="32"/>
        <v>222</v>
      </c>
      <c r="E223" s="307">
        <f t="shared" si="32"/>
        <v>504</v>
      </c>
      <c r="F223" s="307">
        <f t="shared" si="32"/>
        <v>946</v>
      </c>
      <c r="G223" s="307">
        <f t="shared" si="32"/>
        <v>1450</v>
      </c>
      <c r="H223" s="307">
        <f t="shared" si="32"/>
        <v>58</v>
      </c>
      <c r="I223" s="315"/>
      <c r="J223" s="316"/>
      <c r="K223" s="317"/>
      <c r="L223" s="318">
        <f t="shared" ref="L223:T223" si="33">SUM(L199:L222)</f>
        <v>115</v>
      </c>
      <c r="M223" s="319">
        <f t="shared" si="33"/>
        <v>44</v>
      </c>
      <c r="N223" s="319">
        <f t="shared" si="33"/>
        <v>18</v>
      </c>
      <c r="O223" s="319">
        <f t="shared" si="33"/>
        <v>73</v>
      </c>
      <c r="P223" s="319">
        <f t="shared" si="33"/>
        <v>98</v>
      </c>
      <c r="Q223" s="319">
        <f t="shared" si="33"/>
        <v>20</v>
      </c>
      <c r="R223" s="319">
        <f t="shared" si="33"/>
        <v>85</v>
      </c>
      <c r="S223" s="319">
        <f t="shared" si="33"/>
        <v>80</v>
      </c>
      <c r="T223" s="327">
        <f t="shared" si="33"/>
        <v>20</v>
      </c>
    </row>
    <row r="224" spans="1:20">
      <c r="A224" s="116"/>
      <c r="B224" s="581" t="s">
        <v>150</v>
      </c>
      <c r="C224" s="117">
        <f>C27+C223</f>
        <v>429</v>
      </c>
      <c r="D224" s="580">
        <f t="shared" ref="D224:T224" si="34">D27+D223</f>
        <v>384</v>
      </c>
      <c r="E224" s="580">
        <f t="shared" si="34"/>
        <v>822</v>
      </c>
      <c r="F224" s="580">
        <f t="shared" si="34"/>
        <v>2003</v>
      </c>
      <c r="G224" s="580">
        <f t="shared" si="34"/>
        <v>2825</v>
      </c>
      <c r="H224" s="580">
        <f t="shared" si="34"/>
        <v>113</v>
      </c>
      <c r="I224" s="580">
        <f t="shared" si="34"/>
        <v>117</v>
      </c>
      <c r="J224" s="580">
        <f t="shared" si="34"/>
        <v>114</v>
      </c>
      <c r="K224" s="580">
        <f t="shared" si="34"/>
        <v>30</v>
      </c>
      <c r="L224" s="580">
        <f t="shared" si="34"/>
        <v>148</v>
      </c>
      <c r="M224" s="580">
        <f t="shared" si="34"/>
        <v>83</v>
      </c>
      <c r="N224" s="580">
        <f>N27+N223+N225</f>
        <v>30</v>
      </c>
      <c r="O224" s="580">
        <f t="shared" si="34"/>
        <v>73</v>
      </c>
      <c r="P224" s="580">
        <f t="shared" si="34"/>
        <v>98</v>
      </c>
      <c r="Q224" s="580">
        <f>Q27+Q223+Q225</f>
        <v>30</v>
      </c>
      <c r="R224" s="580">
        <f t="shared" si="34"/>
        <v>85</v>
      </c>
      <c r="S224" s="580">
        <f t="shared" si="34"/>
        <v>80</v>
      </c>
      <c r="T224" s="580">
        <f t="shared" si="34"/>
        <v>30</v>
      </c>
    </row>
    <row r="225" spans="1:20">
      <c r="A225" s="501">
        <v>42</v>
      </c>
      <c r="B225" s="470" t="s">
        <v>130</v>
      </c>
      <c r="C225" s="471"/>
      <c r="D225" s="471"/>
      <c r="E225" s="293">
        <v>200</v>
      </c>
      <c r="F225" s="293"/>
      <c r="G225" s="293">
        <v>200</v>
      </c>
      <c r="H225" s="216">
        <v>7</v>
      </c>
      <c r="I225" s="216"/>
      <c r="J225" s="216"/>
      <c r="K225" s="216"/>
      <c r="L225" s="214"/>
      <c r="M225" s="652" t="s">
        <v>106</v>
      </c>
      <c r="N225" s="652">
        <v>3</v>
      </c>
      <c r="O225" s="216"/>
      <c r="P225" s="649" t="s">
        <v>106</v>
      </c>
      <c r="Q225" s="649">
        <v>4</v>
      </c>
      <c r="R225" s="216"/>
      <c r="S225" s="216"/>
      <c r="T225" s="629"/>
    </row>
    <row r="226" spans="1:20">
      <c r="A226" s="469"/>
      <c r="B226" s="582" t="s">
        <v>151</v>
      </c>
      <c r="C226" s="471"/>
      <c r="D226" s="471"/>
      <c r="E226" s="584">
        <f>E224+E225</f>
        <v>1022</v>
      </c>
      <c r="F226" s="216"/>
      <c r="G226" s="216"/>
      <c r="H226" s="216">
        <f>SUM(H224:H225)</f>
        <v>120</v>
      </c>
      <c r="I226" s="216"/>
      <c r="J226" s="216"/>
      <c r="K226" s="216"/>
      <c r="L226" s="214"/>
      <c r="M226" s="216"/>
      <c r="N226" s="216"/>
      <c r="O226" s="216"/>
      <c r="P226" s="216"/>
      <c r="Q226" s="216"/>
      <c r="R226" s="216"/>
      <c r="S226" s="216"/>
      <c r="T226" s="629">
        <f>SUM(T224:T225)</f>
        <v>30</v>
      </c>
    </row>
    <row r="228" spans="1:20">
      <c r="B228" s="660"/>
      <c r="C228" s="59"/>
      <c r="D228" s="59"/>
      <c r="E228" s="59"/>
      <c r="F228" s="59"/>
      <c r="G228" s="59"/>
    </row>
    <row r="229" spans="1:20">
      <c r="B229" s="59"/>
      <c r="C229" s="59"/>
      <c r="D229" s="59"/>
      <c r="E229" s="59"/>
      <c r="F229" s="59"/>
      <c r="G229" s="59"/>
    </row>
    <row r="230" spans="1:20">
      <c r="B230" s="647"/>
      <c r="C230" s="59"/>
      <c r="D230" s="59"/>
      <c r="E230" s="59"/>
      <c r="F230" s="59"/>
      <c r="G230" s="59"/>
    </row>
    <row r="231" spans="1:20">
      <c r="B231" s="59"/>
      <c r="C231" s="59"/>
      <c r="D231" s="59"/>
      <c r="E231" s="59"/>
      <c r="F231" s="59"/>
      <c r="G231" s="59"/>
    </row>
    <row r="232" spans="1:20">
      <c r="B232" s="59"/>
      <c r="C232" s="59"/>
      <c r="D232" s="59"/>
      <c r="E232" s="59"/>
      <c r="F232" s="59"/>
      <c r="G232" s="59"/>
    </row>
    <row r="233" spans="1:20">
      <c r="B233" s="59"/>
      <c r="C233" s="59"/>
      <c r="D233" s="59"/>
      <c r="E233" s="59"/>
      <c r="F233" s="59"/>
      <c r="G233" s="59"/>
    </row>
    <row r="234" spans="1:20">
      <c r="B234" s="59"/>
      <c r="C234" s="59"/>
      <c r="D234" s="59"/>
      <c r="E234" s="59"/>
      <c r="F234" s="59"/>
      <c r="G234" s="59"/>
    </row>
  </sheetData>
  <sheetProtection formatCells="0" formatColumns="0" formatRows="0" insertColumns="0" insertRows="0" insertHyperlinks="0" deleteColumns="0" deleteRows="0"/>
  <mergeCells count="95">
    <mergeCell ref="R80:T80"/>
    <mergeCell ref="O55:Q55"/>
    <mergeCell ref="A55:B56"/>
    <mergeCell ref="C55:C56"/>
    <mergeCell ref="D55:D56"/>
    <mergeCell ref="L5:N5"/>
    <mergeCell ref="O5:Q5"/>
    <mergeCell ref="R5:T5"/>
    <mergeCell ref="C7:T7"/>
    <mergeCell ref="A4:A5"/>
    <mergeCell ref="G4:G6"/>
    <mergeCell ref="H4:H6"/>
    <mergeCell ref="A33:B34"/>
    <mergeCell ref="C33:C34"/>
    <mergeCell ref="D33:D34"/>
    <mergeCell ref="E33:E34"/>
    <mergeCell ref="F33:F34"/>
    <mergeCell ref="B4:B5"/>
    <mergeCell ref="C4:F4"/>
    <mergeCell ref="G33:G34"/>
    <mergeCell ref="H33:H34"/>
    <mergeCell ref="B3:T3"/>
    <mergeCell ref="I4:N4"/>
    <mergeCell ref="O4:T4"/>
    <mergeCell ref="C5:C6"/>
    <mergeCell ref="D5:D6"/>
    <mergeCell ref="E5:E6"/>
    <mergeCell ref="F5:F6"/>
    <mergeCell ref="I5:K5"/>
    <mergeCell ref="F55:F56"/>
    <mergeCell ref="G80:G81"/>
    <mergeCell ref="H80:H81"/>
    <mergeCell ref="I80:K80"/>
    <mergeCell ref="L80:N80"/>
    <mergeCell ref="O80:Q80"/>
    <mergeCell ref="I33:K33"/>
    <mergeCell ref="L33:N33"/>
    <mergeCell ref="R55:T55"/>
    <mergeCell ref="A80:B81"/>
    <mergeCell ref="C80:C81"/>
    <mergeCell ref="D80:D81"/>
    <mergeCell ref="E80:E81"/>
    <mergeCell ref="F80:F81"/>
    <mergeCell ref="O33:Q33"/>
    <mergeCell ref="E55:E56"/>
    <mergeCell ref="A135:B136"/>
    <mergeCell ref="C135:C136"/>
    <mergeCell ref="D135:D136"/>
    <mergeCell ref="E135:E136"/>
    <mergeCell ref="F135:F136"/>
    <mergeCell ref="R33:T33"/>
    <mergeCell ref="G55:G56"/>
    <mergeCell ref="H55:H56"/>
    <mergeCell ref="I55:K55"/>
    <mergeCell ref="L55:N55"/>
    <mergeCell ref="R164:T164"/>
    <mergeCell ref="G164:G165"/>
    <mergeCell ref="H164:H165"/>
    <mergeCell ref="I164:K164"/>
    <mergeCell ref="L164:N164"/>
    <mergeCell ref="A108:B109"/>
    <mergeCell ref="C108:C109"/>
    <mergeCell ref="D108:D109"/>
    <mergeCell ref="E108:E109"/>
    <mergeCell ref="F108:F109"/>
    <mergeCell ref="A164:B165"/>
    <mergeCell ref="G108:G109"/>
    <mergeCell ref="H108:H109"/>
    <mergeCell ref="I108:K108"/>
    <mergeCell ref="D164:D165"/>
    <mergeCell ref="E164:E165"/>
    <mergeCell ref="F164:F165"/>
    <mergeCell ref="G135:G136"/>
    <mergeCell ref="H135:H136"/>
    <mergeCell ref="I135:K135"/>
    <mergeCell ref="O108:Q108"/>
    <mergeCell ref="L135:N135"/>
    <mergeCell ref="O135:Q135"/>
    <mergeCell ref="R135:T135"/>
    <mergeCell ref="A197:B198"/>
    <mergeCell ref="C197:C198"/>
    <mergeCell ref="D197:D198"/>
    <mergeCell ref="E197:E198"/>
    <mergeCell ref="F197:F198"/>
    <mergeCell ref="O164:Q164"/>
    <mergeCell ref="R108:T108"/>
    <mergeCell ref="C164:C165"/>
    <mergeCell ref="G2:Q2"/>
    <mergeCell ref="R197:T197"/>
    <mergeCell ref="G197:G198"/>
    <mergeCell ref="H197:H198"/>
    <mergeCell ref="I197:K197"/>
    <mergeCell ref="L197:N197"/>
    <mergeCell ref="O197:Q197"/>
    <mergeCell ref="L108:N10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Burdukiewicz</dc:creator>
  <cp:lastModifiedBy>Iza</cp:lastModifiedBy>
  <cp:lastPrinted>2024-05-23T10:47:31Z</cp:lastPrinted>
  <dcterms:created xsi:type="dcterms:W3CDTF">2017-03-12T18:37:31Z</dcterms:created>
  <dcterms:modified xsi:type="dcterms:W3CDTF">2024-05-23T10:47:50Z</dcterms:modified>
</cp:coreProperties>
</file>