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29BF4B2-C951-4FA8-BCA6-8C5CBD8F25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tacjonarne" sheetId="1" r:id="rId1"/>
    <sheet name="zaoczn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65" i="2" l="1"/>
  <c r="Z83" i="1" l="1"/>
  <c r="Q40" i="2"/>
  <c r="G145" i="2" l="1"/>
  <c r="W165" i="2"/>
  <c r="E72" i="2" l="1"/>
  <c r="E73" i="2"/>
  <c r="E75" i="2"/>
  <c r="H125" i="2" l="1"/>
  <c r="T125" i="2"/>
  <c r="G125" i="2"/>
  <c r="C125" i="2"/>
  <c r="W50" i="2"/>
  <c r="V49" i="2"/>
  <c r="U49" i="2"/>
  <c r="E39" i="2"/>
  <c r="E38" i="2"/>
  <c r="E35" i="2"/>
  <c r="Y165" i="2"/>
  <c r="X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D165" i="2"/>
  <c r="C165" i="2"/>
  <c r="E161" i="2"/>
  <c r="E156" i="2"/>
  <c r="E154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C145" i="2"/>
  <c r="E143" i="2"/>
  <c r="E141" i="2"/>
  <c r="E139" i="2"/>
  <c r="E138" i="2"/>
  <c r="E137" i="2"/>
  <c r="E136" i="2"/>
  <c r="D135" i="2"/>
  <c r="E135" i="2" s="1"/>
  <c r="E134" i="2"/>
  <c r="Z125" i="2"/>
  <c r="Y125" i="2"/>
  <c r="X125" i="2"/>
  <c r="W125" i="2"/>
  <c r="V125" i="2"/>
  <c r="U125" i="2"/>
  <c r="S125" i="2"/>
  <c r="R125" i="2"/>
  <c r="Q125" i="2"/>
  <c r="P125" i="2"/>
  <c r="O125" i="2"/>
  <c r="N125" i="2"/>
  <c r="M125" i="2"/>
  <c r="L125" i="2"/>
  <c r="K125" i="2"/>
  <c r="J125" i="2"/>
  <c r="I125" i="2"/>
  <c r="E121" i="2"/>
  <c r="E120" i="2"/>
  <c r="E119" i="2"/>
  <c r="E118" i="2"/>
  <c r="E117" i="2"/>
  <c r="D114" i="2"/>
  <c r="D125" i="2" s="1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C105" i="2"/>
  <c r="E102" i="2"/>
  <c r="D101" i="2"/>
  <c r="D99" i="2"/>
  <c r="E98" i="2"/>
  <c r="E94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E90" i="2"/>
  <c r="D90" i="2"/>
  <c r="C89" i="2"/>
  <c r="C90" i="2" s="1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C80" i="2"/>
  <c r="E79" i="2"/>
  <c r="C78" i="2"/>
  <c r="D77" i="2"/>
  <c r="E77" i="2" s="1"/>
  <c r="E65" i="2"/>
  <c r="E64" i="2"/>
  <c r="E63" i="2"/>
  <c r="D62" i="2"/>
  <c r="E62" i="2" s="1"/>
  <c r="E61" i="2"/>
  <c r="E59" i="2"/>
  <c r="E58" i="2"/>
  <c r="E56" i="2"/>
  <c r="E54" i="2"/>
  <c r="E52" i="2"/>
  <c r="Z49" i="2"/>
  <c r="Y49" i="2"/>
  <c r="X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C49" i="2"/>
  <c r="D47" i="2"/>
  <c r="E47" i="2" s="1"/>
  <c r="D43" i="2"/>
  <c r="Z40" i="2"/>
  <c r="Y40" i="2"/>
  <c r="X40" i="2"/>
  <c r="W40" i="2"/>
  <c r="V40" i="2"/>
  <c r="U40" i="2"/>
  <c r="T40" i="2"/>
  <c r="S40" i="2"/>
  <c r="R40" i="2"/>
  <c r="P40" i="2"/>
  <c r="O40" i="2"/>
  <c r="N40" i="2"/>
  <c r="M40" i="2"/>
  <c r="L40" i="2"/>
  <c r="K40" i="2"/>
  <c r="J40" i="2"/>
  <c r="I40" i="2"/>
  <c r="H40" i="2"/>
  <c r="G40" i="2"/>
  <c r="C4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C30" i="2"/>
  <c r="E29" i="2"/>
  <c r="E27" i="2"/>
  <c r="E21" i="2"/>
  <c r="E19" i="2"/>
  <c r="E18" i="2"/>
  <c r="E17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C13" i="2"/>
  <c r="C12" i="2"/>
  <c r="E12" i="2" s="1"/>
  <c r="E11" i="2"/>
  <c r="D9" i="2"/>
  <c r="D14" i="2" s="1"/>
  <c r="D145" i="2" l="1"/>
  <c r="M146" i="2"/>
  <c r="U146" i="2"/>
  <c r="C14" i="2"/>
  <c r="E14" i="2" s="1"/>
  <c r="C15" i="2" s="1"/>
  <c r="C82" i="2"/>
  <c r="C84" i="2" s="1"/>
  <c r="T126" i="2"/>
  <c r="L126" i="2"/>
  <c r="D40" i="2"/>
  <c r="K146" i="2"/>
  <c r="S106" i="2"/>
  <c r="N146" i="2"/>
  <c r="V146" i="2"/>
  <c r="P106" i="2"/>
  <c r="X106" i="2"/>
  <c r="D49" i="2"/>
  <c r="D82" i="2"/>
  <c r="D105" i="2"/>
  <c r="E114" i="2"/>
  <c r="E125" i="2" s="1"/>
  <c r="O146" i="2"/>
  <c r="W146" i="2"/>
  <c r="I106" i="2"/>
  <c r="Q106" i="2"/>
  <c r="Y146" i="2"/>
  <c r="E82" i="2"/>
  <c r="J146" i="2"/>
  <c r="P146" i="2"/>
  <c r="R126" i="2"/>
  <c r="E145" i="2"/>
  <c r="C146" i="2" s="1"/>
  <c r="X146" i="2"/>
  <c r="Z146" i="2"/>
  <c r="D30" i="2"/>
  <c r="O126" i="2"/>
  <c r="E40" i="2"/>
  <c r="W126" i="2"/>
  <c r="E165" i="2"/>
  <c r="D166" i="2" s="1"/>
  <c r="E101" i="2"/>
  <c r="E105" i="2" s="1"/>
  <c r="C106" i="2" s="1"/>
  <c r="O106" i="2"/>
  <c r="P126" i="2"/>
  <c r="X126" i="2"/>
  <c r="E43" i="2"/>
  <c r="I126" i="2"/>
  <c r="Q126" i="2"/>
  <c r="Y126" i="2"/>
  <c r="E163" i="2"/>
  <c r="Y106" i="2"/>
  <c r="J126" i="2"/>
  <c r="I146" i="2"/>
  <c r="Q146" i="2"/>
  <c r="Z126" i="2"/>
  <c r="J106" i="2"/>
  <c r="R106" i="2"/>
  <c r="Z106" i="2"/>
  <c r="K126" i="2"/>
  <c r="S126" i="2"/>
  <c r="R146" i="2"/>
  <c r="K106" i="2"/>
  <c r="S146" i="2"/>
  <c r="L106" i="2"/>
  <c r="T106" i="2"/>
  <c r="M126" i="2"/>
  <c r="U126" i="2"/>
  <c r="L146" i="2"/>
  <c r="T146" i="2"/>
  <c r="M106" i="2"/>
  <c r="U106" i="2"/>
  <c r="N126" i="2"/>
  <c r="V126" i="2"/>
  <c r="N106" i="2"/>
  <c r="V106" i="2"/>
  <c r="C148" i="1"/>
  <c r="C166" i="2" l="1"/>
  <c r="C83" i="2"/>
  <c r="D146" i="2"/>
  <c r="C126" i="2"/>
  <c r="D106" i="2"/>
  <c r="E49" i="2"/>
  <c r="C50" i="2" s="1"/>
  <c r="D84" i="2"/>
  <c r="D169" i="2" s="1"/>
  <c r="E30" i="2"/>
  <c r="C31" i="2" s="1"/>
  <c r="D41" i="2"/>
  <c r="C41" i="2"/>
  <c r="D83" i="2"/>
  <c r="D126" i="2"/>
  <c r="C149" i="2"/>
  <c r="C109" i="2"/>
  <c r="C169" i="2"/>
  <c r="C129" i="2"/>
  <c r="D15" i="2"/>
  <c r="L50" i="1"/>
  <c r="K50" i="1"/>
  <c r="N41" i="1"/>
  <c r="D50" i="2" l="1"/>
  <c r="D149" i="2"/>
  <c r="E149" i="2" s="1"/>
  <c r="D150" i="2" s="1"/>
  <c r="D109" i="2"/>
  <c r="E109" i="2" s="1"/>
  <c r="D110" i="2" s="1"/>
  <c r="D129" i="2"/>
  <c r="E129" i="2" s="1"/>
  <c r="D130" i="2" s="1"/>
  <c r="E84" i="2"/>
  <c r="D31" i="2"/>
  <c r="E169" i="2"/>
  <c r="D170" i="2" s="1"/>
  <c r="F156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L148" i="1"/>
  <c r="K148" i="1"/>
  <c r="J148" i="1"/>
  <c r="I148" i="1"/>
  <c r="H148" i="1"/>
  <c r="G148" i="1"/>
  <c r="D148" i="1"/>
  <c r="E146" i="1"/>
  <c r="E144" i="1"/>
  <c r="E143" i="1"/>
  <c r="E140" i="1"/>
  <c r="E139" i="1"/>
  <c r="E137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C134" i="1"/>
  <c r="D132" i="1"/>
  <c r="E132" i="1" s="1"/>
  <c r="E130" i="1"/>
  <c r="E128" i="1"/>
  <c r="E127" i="1"/>
  <c r="E126" i="1"/>
  <c r="E125" i="1"/>
  <c r="D124" i="1"/>
  <c r="E123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C120" i="1"/>
  <c r="E116" i="1"/>
  <c r="E115" i="1"/>
  <c r="E114" i="1"/>
  <c r="E113" i="1"/>
  <c r="E112" i="1"/>
  <c r="D109" i="1"/>
  <c r="E109" i="1" s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C106" i="1"/>
  <c r="E103" i="1"/>
  <c r="D102" i="1"/>
  <c r="E102" i="1" s="1"/>
  <c r="D100" i="1"/>
  <c r="E99" i="1"/>
  <c r="E95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E91" i="1"/>
  <c r="D91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C83" i="1"/>
  <c r="D81" i="1"/>
  <c r="E81" i="1" s="1"/>
  <c r="D80" i="1"/>
  <c r="E80" i="1" s="1"/>
  <c r="D79" i="1"/>
  <c r="E79" i="1" s="1"/>
  <c r="D78" i="1"/>
  <c r="E78" i="1" s="1"/>
  <c r="D76" i="1"/>
  <c r="E76" i="1" s="1"/>
  <c r="D74" i="1"/>
  <c r="E74" i="1" s="1"/>
  <c r="E65" i="1"/>
  <c r="D62" i="1"/>
  <c r="E62" i="1" s="1"/>
  <c r="E59" i="1"/>
  <c r="D57" i="1"/>
  <c r="E57" i="1" s="1"/>
  <c r="D55" i="1"/>
  <c r="E55" i="1" s="1"/>
  <c r="D53" i="1"/>
  <c r="E53" i="1" s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J50" i="1"/>
  <c r="I50" i="1"/>
  <c r="H50" i="1"/>
  <c r="G50" i="1"/>
  <c r="C50" i="1"/>
  <c r="D48" i="1"/>
  <c r="E48" i="1" s="1"/>
  <c r="D46" i="1"/>
  <c r="E46" i="1" s="1"/>
  <c r="D44" i="1"/>
  <c r="Z41" i="1"/>
  <c r="Y41" i="1"/>
  <c r="X41" i="1"/>
  <c r="W41" i="1"/>
  <c r="V41" i="1"/>
  <c r="U41" i="1"/>
  <c r="T41" i="1"/>
  <c r="S41" i="1"/>
  <c r="R41" i="1"/>
  <c r="Q41" i="1"/>
  <c r="P41" i="1"/>
  <c r="O41" i="1"/>
  <c r="M41" i="1"/>
  <c r="L41" i="1"/>
  <c r="K41" i="1"/>
  <c r="J41" i="1"/>
  <c r="I41" i="1"/>
  <c r="H41" i="1"/>
  <c r="G41" i="1"/>
  <c r="C41" i="1"/>
  <c r="D40" i="1"/>
  <c r="E40" i="1" s="1"/>
  <c r="D39" i="1"/>
  <c r="E39" i="1" s="1"/>
  <c r="D38" i="1"/>
  <c r="E36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C31" i="1"/>
  <c r="D30" i="1"/>
  <c r="E30" i="1" s="1"/>
  <c r="D29" i="1"/>
  <c r="E28" i="1"/>
  <c r="D25" i="1"/>
  <c r="D22" i="1"/>
  <c r="E22" i="1" s="1"/>
  <c r="E20" i="1"/>
  <c r="D19" i="1"/>
  <c r="E18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E12" i="1"/>
  <c r="D11" i="1"/>
  <c r="C11" i="1"/>
  <c r="D10" i="1"/>
  <c r="C10" i="1"/>
  <c r="C150" i="2" l="1"/>
  <c r="C170" i="2"/>
  <c r="C130" i="2"/>
  <c r="C110" i="2"/>
  <c r="D134" i="1"/>
  <c r="H135" i="1"/>
  <c r="E106" i="1"/>
  <c r="C107" i="1" s="1"/>
  <c r="X135" i="1"/>
  <c r="E11" i="1"/>
  <c r="W107" i="1"/>
  <c r="W135" i="1"/>
  <c r="I107" i="1"/>
  <c r="Y107" i="1"/>
  <c r="E124" i="1"/>
  <c r="E134" i="1" s="1"/>
  <c r="H121" i="1"/>
  <c r="I121" i="1"/>
  <c r="Y156" i="1"/>
  <c r="R135" i="1"/>
  <c r="E148" i="1"/>
  <c r="D149" i="1" s="1"/>
  <c r="X156" i="1"/>
  <c r="D106" i="1"/>
  <c r="E120" i="1"/>
  <c r="C121" i="1" s="1"/>
  <c r="T121" i="1"/>
  <c r="M121" i="1"/>
  <c r="P135" i="1"/>
  <c r="O107" i="1"/>
  <c r="O135" i="1"/>
  <c r="P156" i="1"/>
  <c r="L121" i="1"/>
  <c r="K156" i="1"/>
  <c r="J135" i="1"/>
  <c r="G156" i="1"/>
  <c r="M107" i="1"/>
  <c r="N107" i="1"/>
  <c r="D50" i="1"/>
  <c r="D41" i="1"/>
  <c r="D83" i="1"/>
  <c r="E83" i="1" s="1"/>
  <c r="D84" i="1" s="1"/>
  <c r="D31" i="1"/>
  <c r="C15" i="1"/>
  <c r="D15" i="1"/>
  <c r="J156" i="1"/>
  <c r="U121" i="1"/>
  <c r="R156" i="1"/>
  <c r="Q156" i="1"/>
  <c r="S156" i="1"/>
  <c r="V107" i="1"/>
  <c r="Q107" i="1"/>
  <c r="E41" i="1"/>
  <c r="C42" i="1" s="1"/>
  <c r="E44" i="1"/>
  <c r="E50" i="1" s="1"/>
  <c r="H107" i="1"/>
  <c r="P107" i="1"/>
  <c r="X107" i="1"/>
  <c r="N121" i="1"/>
  <c r="V121" i="1"/>
  <c r="I135" i="1"/>
  <c r="Q135" i="1"/>
  <c r="Y135" i="1"/>
  <c r="M156" i="1"/>
  <c r="U156" i="1"/>
  <c r="O121" i="1"/>
  <c r="W121" i="1"/>
  <c r="N156" i="1"/>
  <c r="J107" i="1"/>
  <c r="R107" i="1"/>
  <c r="D120" i="1"/>
  <c r="P121" i="1"/>
  <c r="X121" i="1"/>
  <c r="K135" i="1"/>
  <c r="S135" i="1"/>
  <c r="O156" i="1"/>
  <c r="W156" i="1"/>
  <c r="L156" i="1"/>
  <c r="V156" i="1"/>
  <c r="K107" i="1"/>
  <c r="S107" i="1"/>
  <c r="Q121" i="1"/>
  <c r="Y121" i="1"/>
  <c r="L135" i="1"/>
  <c r="T135" i="1"/>
  <c r="T156" i="1"/>
  <c r="L107" i="1"/>
  <c r="T107" i="1"/>
  <c r="J121" i="1"/>
  <c r="R121" i="1"/>
  <c r="M135" i="1"/>
  <c r="U135" i="1"/>
  <c r="E10" i="1"/>
  <c r="E19" i="1"/>
  <c r="U107" i="1"/>
  <c r="K121" i="1"/>
  <c r="S121" i="1"/>
  <c r="N135" i="1"/>
  <c r="V135" i="1"/>
  <c r="D107" i="1" l="1"/>
  <c r="D121" i="1"/>
  <c r="C135" i="1"/>
  <c r="D135" i="1"/>
  <c r="C149" i="1"/>
  <c r="D42" i="1"/>
  <c r="D51" i="1"/>
  <c r="E15" i="1"/>
  <c r="C16" i="1" s="1"/>
  <c r="D156" i="1"/>
  <c r="E31" i="1"/>
  <c r="C32" i="1" s="1"/>
  <c r="D85" i="1"/>
  <c r="C156" i="1"/>
  <c r="C85" i="1"/>
  <c r="C51" i="1"/>
  <c r="C84" i="1"/>
  <c r="D16" i="1" l="1"/>
  <c r="D32" i="1"/>
  <c r="E85" i="1"/>
  <c r="E156" i="1"/>
  <c r="C158" i="1" s="1"/>
  <c r="D158" i="1" l="1"/>
</calcChain>
</file>

<file path=xl/sharedStrings.xml><?xml version="1.0" encoding="utf-8"?>
<sst xmlns="http://schemas.openxmlformats.org/spreadsheetml/2006/main" count="652" uniqueCount="199">
  <si>
    <t xml:space="preserve"> </t>
  </si>
  <si>
    <t>Ogółem godzin:</t>
  </si>
  <si>
    <t>ECTS</t>
  </si>
  <si>
    <r>
      <t xml:space="preserve">Sem. </t>
    </r>
    <r>
      <rPr>
        <b/>
        <sz val="8"/>
        <rFont val="Calibri"/>
        <family val="2"/>
        <charset val="238"/>
      </rPr>
      <t>1</t>
    </r>
  </si>
  <si>
    <r>
      <t xml:space="preserve">Sem. </t>
    </r>
    <r>
      <rPr>
        <b/>
        <sz val="8"/>
        <rFont val="Calibri"/>
        <family val="2"/>
        <charset val="238"/>
      </rPr>
      <t>2</t>
    </r>
  </si>
  <si>
    <t>Sem. 3</t>
  </si>
  <si>
    <t>Sem. 4</t>
  </si>
  <si>
    <r>
      <t>Sem</t>
    </r>
    <r>
      <rPr>
        <b/>
        <sz val="8"/>
        <rFont val="Calibri"/>
        <family val="2"/>
        <charset val="238"/>
      </rPr>
      <t>. 5</t>
    </r>
  </si>
  <si>
    <r>
      <t>Sem</t>
    </r>
    <r>
      <rPr>
        <b/>
        <sz val="8"/>
        <rFont val="Calibri"/>
        <family val="2"/>
        <charset val="238"/>
      </rPr>
      <t>. 6</t>
    </r>
  </si>
  <si>
    <t>w</t>
  </si>
  <si>
    <t>ćw.</t>
  </si>
  <si>
    <t>Ogół</t>
  </si>
  <si>
    <t>E</t>
  </si>
  <si>
    <t>Praca własna</t>
  </si>
  <si>
    <t>W</t>
  </si>
  <si>
    <t>pkt</t>
  </si>
  <si>
    <t>I</t>
  </si>
  <si>
    <t>MODUŁ PRACY DYPLOOWEJ  + Język obcy</t>
  </si>
  <si>
    <t>Wprowadzenie do metodologii badań</t>
  </si>
  <si>
    <t>Zo</t>
  </si>
  <si>
    <t xml:space="preserve">Podstawy statystyki </t>
  </si>
  <si>
    <t>Jezyk obcy B2 - do wyboru</t>
  </si>
  <si>
    <t xml:space="preserve">Seminarium pracy dyplomowe +OCENA PRACY DYPLOMOWEJ </t>
  </si>
  <si>
    <t>Z/Zo</t>
  </si>
  <si>
    <t>[50}</t>
  </si>
  <si>
    <t xml:space="preserve"> Egzamin dyplomowy (licencjacki)</t>
  </si>
  <si>
    <t>[150]</t>
  </si>
  <si>
    <t>RAZEM</t>
  </si>
  <si>
    <t>%W/Ć</t>
  </si>
  <si>
    <t>Przygotowanie merytoryczne do nauczania pierwszego przedmiotu (A1) - przedmioty podstawowe</t>
  </si>
  <si>
    <t>Anatomia człowieka</t>
  </si>
  <si>
    <t>Biochemia</t>
  </si>
  <si>
    <t xml:space="preserve">Fizjologia  </t>
  </si>
  <si>
    <t xml:space="preserve">Biomechanika </t>
  </si>
  <si>
    <t xml:space="preserve">Antropomotoryka </t>
  </si>
  <si>
    <t>Antropologia</t>
  </si>
  <si>
    <t xml:space="preserve">Pierwsza pomoc przedmedyczna </t>
  </si>
  <si>
    <t>Technologie informacyjne w edukacji</t>
  </si>
  <si>
    <t>Prawo oświatowe z etyką</t>
  </si>
  <si>
    <t>Komunikacja społeczna</t>
  </si>
  <si>
    <t xml:space="preserve">Razem = </t>
  </si>
  <si>
    <t>II</t>
  </si>
  <si>
    <t>Przygotowanie psychologiczno-pedagogicznym (grupa B - B.1., B.2. po 90 godzin - 180 godz.)</t>
  </si>
  <si>
    <t xml:space="preserve">Pedagogika </t>
  </si>
  <si>
    <t>Teroia wychowania</t>
  </si>
  <si>
    <t>Propedeutyka pedagogiki specjalnej</t>
  </si>
  <si>
    <t>III</t>
  </si>
  <si>
    <t>Przygotowanie dydaktyczne do nauczania pierwszego przedmiotu (grupa D - D1 ) +  grupa C (podstawy dydaktyki i emisja głosu min. 60 godz.)</t>
  </si>
  <si>
    <t>Emisja głosu ( C)</t>
  </si>
  <si>
    <t>Metodyka wychowania fizycznego w SP (D.1.)</t>
  </si>
  <si>
    <t>Podstawy dydaktyki wychowania fizycznego (D.1.)</t>
  </si>
  <si>
    <t>Nadzór pedagogiczny w pracy nauczyciela wf D.1.)</t>
  </si>
  <si>
    <t>Przygotowanie merytoryczne do nauczania pierwszego przedmiotu (A1) - przedmioty kierunkowe</t>
  </si>
  <si>
    <t>Teoria i metodyka gimnastyki</t>
  </si>
  <si>
    <t>Teoria i metodyka lekkoatletyki</t>
  </si>
  <si>
    <t>Teoria i metodyka pływania</t>
  </si>
  <si>
    <t>Zabawy i gry ruchowe</t>
  </si>
  <si>
    <t>Zabawy i gry terenowe</t>
  </si>
  <si>
    <t>Korelacja  międzyprzedmiotowa w wf</t>
  </si>
  <si>
    <t>Historia kultury fizycznej</t>
  </si>
  <si>
    <t>Bezpieczeństwo zajęć ruchowych</t>
  </si>
  <si>
    <t>Korekcja i kompensacja wad postawy ciała</t>
  </si>
  <si>
    <t>Rytmika i taniec</t>
  </si>
  <si>
    <t>TiM piłek edukacyjnych EDUBALL i unihokeja</t>
  </si>
  <si>
    <t>Edukacja zdrowotna uczniów w szkole podstawowej</t>
  </si>
  <si>
    <t>Filozofia kultury fizycznej</t>
  </si>
  <si>
    <t>Teoria i Metodyka bezpiecznego upadnia</t>
  </si>
  <si>
    <t>Rekreacja i turystyka szkolna</t>
  </si>
  <si>
    <t>Wypoczynek dzieci i młodzieży szkolnej</t>
  </si>
  <si>
    <t>Wychowanie fizyczne ŚN latem</t>
  </si>
  <si>
    <t>Wychowanie fizyczne ŚN zimą</t>
  </si>
  <si>
    <t>Specjalizacja instruktorska</t>
  </si>
  <si>
    <t>Razem bez praktyk</t>
  </si>
  <si>
    <t>% OGÓŁEM  BEZ PRAKTYK</t>
  </si>
  <si>
    <t>PRAKTYKI (B.3., D.2., E.2.)</t>
  </si>
  <si>
    <t xml:space="preserve">            </t>
  </si>
  <si>
    <t>Praktyka   psychologiczno - pedagogiczna (B.3.)</t>
  </si>
  <si>
    <t>Praktyka dydkatyczna w szkole podstawowej  1 i 2  (D.2.)</t>
  </si>
  <si>
    <t>Praktyka zawodowa (specjalność) (grupa zajęć E. 2.)</t>
  </si>
  <si>
    <t>SUMA PRAKTYKI:</t>
  </si>
  <si>
    <t xml:space="preserve">SPECJALNOŚCI DO WYBORU - przygotowanie merytoryczne do nauczania kolejnego przedmiotu lub prowadzenia zajęć - grupa  A2 oraz E </t>
  </si>
  <si>
    <t>SPORT SZKOLNY</t>
  </si>
  <si>
    <t>Instruktor sportu (wybrana dyscyplina)</t>
  </si>
  <si>
    <t>Pedagogika sportu szkolnego</t>
  </si>
  <si>
    <t>Teoria sportu</t>
  </si>
  <si>
    <t>Fizjologia treningu sportowego</t>
  </si>
  <si>
    <t>Olimpizm</t>
  </si>
  <si>
    <t>Organizacja i zarządzanie w sporcie szkolnym</t>
  </si>
  <si>
    <t>Sporty nieolimpijskie</t>
  </si>
  <si>
    <t>Sędziowanie szkolnych zawodów sportowych</t>
  </si>
  <si>
    <t>Techniki relaksacyjne dla młodych sportowców</t>
  </si>
  <si>
    <t>Dieta młodego sportowca</t>
  </si>
  <si>
    <t xml:space="preserve">Razem na specjalności = </t>
  </si>
  <si>
    <t xml:space="preserve">w/ć na specjalności bez praktyk </t>
  </si>
  <si>
    <t>Fitnes</t>
  </si>
  <si>
    <t xml:space="preserve">SI-Fitness-nowoczesne formy gimnastyki </t>
  </si>
  <si>
    <t>Nordic walking</t>
  </si>
  <si>
    <t>Fitness w profilaktyce bólów kręgosłupa</t>
  </si>
  <si>
    <t>Różne formy fitness</t>
  </si>
  <si>
    <t>Ćwiczenia relaksacyjne</t>
  </si>
  <si>
    <t>Fitness w wodzie</t>
  </si>
  <si>
    <t>Trening zdrowotny</t>
  </si>
  <si>
    <t>Gimnastyka korekcyjno - kompensacyjna</t>
  </si>
  <si>
    <t>Wybrane zagadnienia pedagogiki specjalnej (lecznicza)</t>
  </si>
  <si>
    <t>Historia i teoria wychowania zdrowotnego</t>
  </si>
  <si>
    <t>Anatomia rozwojowa</t>
  </si>
  <si>
    <r>
      <rPr>
        <sz val="9"/>
        <rFont val="Calibri"/>
        <family val="2"/>
        <charset val="238"/>
      </rPr>
      <t>Patofizjologia wad postawy</t>
    </r>
  </si>
  <si>
    <t xml:space="preserve">Biomechaniczne aspekty wad postawy </t>
  </si>
  <si>
    <t>Teoria i metodyka ćwiczeń korekcyjnych</t>
  </si>
  <si>
    <t>Zabawy i gry w profilaktyce i korektywie wad postawy</t>
  </si>
  <si>
    <t>Ćwiczenia relaksacyjne dla dzieci i młodzieży</t>
  </si>
  <si>
    <t>Pływanie korekcyjne</t>
  </si>
  <si>
    <t>Logorytmika</t>
  </si>
  <si>
    <t xml:space="preserve">Wybrane zagadnienia pedagogiki specjalnej </t>
  </si>
  <si>
    <t xml:space="preserve">Podstawy logopedii </t>
  </si>
  <si>
    <t>Zabawy rytmiczne w profilaktyce  wad wymowy</t>
  </si>
  <si>
    <t xml:space="preserve">Psychologia rozwojowa dzieci w wieku przedszkolnym i wczesnoszkolnym </t>
  </si>
  <si>
    <t xml:space="preserve">Metodyka prowadzenia zajęć logorytmicznych </t>
  </si>
  <si>
    <t xml:space="preserve">Wybrane zagadnienia Psychologii klinicznej </t>
  </si>
  <si>
    <t xml:space="preserve">Anatomia, fizjologia i patologia narządów mowy, głosu i słuchu </t>
  </si>
  <si>
    <t xml:space="preserve">Elementy dykcji </t>
  </si>
  <si>
    <t>Suma wszystkich godzin bez praktyk</t>
  </si>
  <si>
    <t xml:space="preserve">  </t>
  </si>
  <si>
    <t>Suma wszystkich godzin z praktyk</t>
  </si>
  <si>
    <t>Do wyboru: specjalność z praktyką specjalistyczną 31 ECTS, specjalizacja instruktorska 7 ECTS, sporty rakietowe 2 ECTS, obóz zimowy - wybór formy  4 ECTS, obóz letni - 4 ECTS, seminarium magisterskie  10 ECTS = 58 ECTS</t>
  </si>
  <si>
    <t>E/E</t>
  </si>
  <si>
    <t xml:space="preserve">Żywienie człowieka </t>
  </si>
  <si>
    <t>Pedagogika kultury  z elemenatmi filozofii</t>
  </si>
  <si>
    <t>Podstawy dydaktyki  ( C)</t>
  </si>
  <si>
    <t xml:space="preserve">Ćwiczenia siłowe </t>
  </si>
  <si>
    <t xml:space="preserve"> Dietetyka sportowa</t>
  </si>
  <si>
    <t xml:space="preserve">Pedagogika ciała </t>
  </si>
  <si>
    <t>Profilaktyka bólów kręgosłupa</t>
  </si>
  <si>
    <t>Komunikacja werbalna dzieci o specjalnych potrzebach edukacyjnych</t>
  </si>
  <si>
    <t>%</t>
  </si>
  <si>
    <r>
      <t>I</t>
    </r>
    <r>
      <rPr>
        <sz val="8"/>
        <rFont val="Calibri"/>
        <family val="2"/>
        <charset val="238"/>
      </rPr>
      <t xml:space="preserve"> rok   2024/25</t>
    </r>
  </si>
  <si>
    <r>
      <t>II</t>
    </r>
    <r>
      <rPr>
        <sz val="8"/>
        <rFont val="Calibri"/>
        <family val="2"/>
        <charset val="238"/>
      </rPr>
      <t xml:space="preserve"> rok   2025/26</t>
    </r>
  </si>
  <si>
    <r>
      <t>III</t>
    </r>
    <r>
      <rPr>
        <sz val="8"/>
        <rFont val="Calibri"/>
        <family val="2"/>
        <charset val="238"/>
      </rPr>
      <t xml:space="preserve"> rok   2026/27</t>
    </r>
  </si>
  <si>
    <t>Teoria i metodyka piłki ręcznej</t>
  </si>
  <si>
    <t>Teoria i metodyka piłki nożnej</t>
  </si>
  <si>
    <t>Teoria i metodyka koszykówki</t>
  </si>
  <si>
    <t xml:space="preserve">Teoria i metodyka piłki siatkowej </t>
  </si>
  <si>
    <t>Teoria i metodyka zespołowych gier sportowych [egzamin]</t>
  </si>
  <si>
    <t>[25]</t>
  </si>
  <si>
    <t>[25}</t>
  </si>
  <si>
    <t>Teoria i metodyka gimnastyki Egzamin</t>
  </si>
  <si>
    <t>Teoria i metodyka lekkoatletyki Egzamin</t>
  </si>
  <si>
    <t>Teoria i metodyka pływania Egzamin</t>
  </si>
  <si>
    <t>Metodyka wychowania fizycznego w SP - Egzamin</t>
  </si>
  <si>
    <t>[50]</t>
  </si>
  <si>
    <t xml:space="preserve">Psychologia rozwojowa </t>
  </si>
  <si>
    <t xml:space="preserve">Psychologia ogólna </t>
  </si>
  <si>
    <t>SI-Fitness-nowoczesne formy gimnastyki Egzamin</t>
  </si>
  <si>
    <t>Instruktor sportu (wybrana dyscyplina) Egzamin</t>
  </si>
  <si>
    <t>Teoria i metodyka ćwiczeń korekcyjnych Egzamin</t>
  </si>
  <si>
    <t>Metodyka prowadzenia zajęć logorytmicznych Egzamin</t>
  </si>
  <si>
    <t>Fizjologia Egzamin</t>
  </si>
  <si>
    <t>Wprowadzenie do psychologii zdrowia</t>
  </si>
  <si>
    <t>forma zal</t>
  </si>
  <si>
    <t>[70]</t>
  </si>
  <si>
    <t>Przygotowanie dydaktyczne do nauczania pierwszego przedmiotu (grupa D ) +  grupa C (podstawy dydaktyki i emisja głosu min. 60 godz.)</t>
  </si>
  <si>
    <t>Dydaktyka ogólna  (blok C)</t>
  </si>
  <si>
    <t>Emisja głosu (blok C)</t>
  </si>
  <si>
    <t>Podstawy dydaktyki wychowania fizycznego</t>
  </si>
  <si>
    <t>Nadzór pedagogiczny w pracy nauczyciela wf</t>
  </si>
  <si>
    <t>Korelacja międzyprzedmiotowa w wf</t>
  </si>
  <si>
    <t>WF dziecka o specjalnych potrzebach edukacyjnych</t>
  </si>
  <si>
    <t xml:space="preserve">PRAKTYKI </t>
  </si>
  <si>
    <t>SPECJALNOŚCI DO WYBORU - przygotowanie merytoryczne do nauczania kolejnego przedmiotu lub prowadzenia zajęć - grupa  A2 oraz E</t>
  </si>
  <si>
    <t>v</t>
  </si>
  <si>
    <r>
      <rPr>
        <sz val="10"/>
        <rFont val="Calibri"/>
        <family val="2"/>
        <charset val="238"/>
      </rPr>
      <t>Patofizjologia wad postawy</t>
    </r>
  </si>
  <si>
    <t>Specjalizacja instruktorska Egzamin</t>
  </si>
  <si>
    <t>Teoria i metodyka sportów rakietowych</t>
  </si>
  <si>
    <t>{50}</t>
  </si>
  <si>
    <t>ćwiczenia siłowe</t>
  </si>
  <si>
    <t xml:space="preserve">Pedagogika ciałą </t>
  </si>
  <si>
    <t>Si- Fitness nowoczesne formy gimnastyki Egzamin</t>
  </si>
  <si>
    <t xml:space="preserve">Dietetyka sportowa </t>
  </si>
  <si>
    <t>Teoria i metodyka ćwiczeń korekcyjnych - Egzamin</t>
  </si>
  <si>
    <t>2a</t>
  </si>
  <si>
    <t>1a</t>
  </si>
  <si>
    <t>3a</t>
  </si>
  <si>
    <t>Teoria i metodyka sortów rakietowych</t>
  </si>
  <si>
    <t>Teoria i metodyka lekkoatletyki EGZAMIN</t>
  </si>
  <si>
    <t xml:space="preserve">Teoria i metodyka pływania EGZAMIN </t>
  </si>
  <si>
    <t>[25</t>
  </si>
  <si>
    <t>Metodyka prowadzenia zajęć logorytmicznych EGZAMIN</t>
  </si>
  <si>
    <t>Promoccja zdrowia</t>
  </si>
  <si>
    <t>Promocja zdrowia</t>
  </si>
  <si>
    <t>5a</t>
  </si>
  <si>
    <t>6a</t>
  </si>
  <si>
    <t xml:space="preserve">Zywienie człowieka </t>
  </si>
  <si>
    <t>16a</t>
  </si>
  <si>
    <t>Teoria i metodyka zespołowych gier sportowych Egzamin</t>
  </si>
  <si>
    <t>Załącznik 1 do Uchwały Rady Wydziału WFiS nr 11/2023/2024 z 11.04.2024</t>
  </si>
  <si>
    <t xml:space="preserve">Instruktor sportu  Egzamin </t>
  </si>
  <si>
    <t xml:space="preserve">Profilaktyka bólów kręgosłupa </t>
  </si>
  <si>
    <t>Ramowy program studiów I stopnia NIESTACJONARNYCH 2024-2027  zgodny ze standardami kształcenia nauczycieli oraz uchwałą senatu z 25.03.21</t>
  </si>
  <si>
    <t>Ramowy program studiów I stopnia STACJONARNYCH - kierunek WF - 2024-2027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</si>
</sst>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i/>
      <sz val="8"/>
      <name val="Calibri"/>
      <family val="2"/>
      <charset val="238"/>
      <scheme val="minor"/>
    </font>
    <font>
      <b/>
      <sz val="8"/>
      <color rgb="FF00B0F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sz val="8"/>
      <color theme="5" tint="-0.249977111117893"/>
      <name val="Calibri"/>
      <family val="2"/>
      <charset val="238"/>
      <scheme val="minor"/>
    </font>
    <font>
      <b/>
      <i/>
      <sz val="8"/>
      <color theme="5" tint="-0.249977111117893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theme="4" tint="-0.249977111117893"/>
      <name val="Calibri"/>
      <family val="2"/>
      <charset val="238"/>
      <scheme val="minor"/>
    </font>
    <font>
      <sz val="8"/>
      <color theme="4" tint="-0.249977111117893"/>
      <name val="Calibri"/>
      <family val="2"/>
      <charset val="238"/>
      <scheme val="minor"/>
    </font>
    <font>
      <b/>
      <i/>
      <sz val="8"/>
      <color theme="4" tint="-0.249977111117893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6">
    <xf numFmtId="0" fontId="0" fillId="0" borderId="0" xfId="0"/>
    <xf numFmtId="0" fontId="2" fillId="0" borderId="0" xfId="0" applyFont="1" applyAlignment="1">
      <alignment horizontal="center" wrapText="1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left"/>
    </xf>
    <xf numFmtId="0" fontId="3" fillId="3" borderId="2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righ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 wrapText="1"/>
    </xf>
    <xf numFmtId="9" fontId="4" fillId="3" borderId="32" xfId="0" applyNumberFormat="1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2" fillId="0" borderId="18" xfId="0" applyFont="1" applyBorder="1"/>
    <xf numFmtId="0" fontId="3" fillId="3" borderId="3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23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8" xfId="0" applyFont="1" applyBorder="1"/>
    <xf numFmtId="0" fontId="3" fillId="4" borderId="2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9" fontId="4" fillId="3" borderId="13" xfId="0" applyNumberFormat="1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vertical="center"/>
    </xf>
    <xf numFmtId="0" fontId="4" fillId="4" borderId="3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vertical="center" wrapText="1"/>
    </xf>
    <xf numFmtId="0" fontId="4" fillId="4" borderId="46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 wrapText="1"/>
    </xf>
    <xf numFmtId="0" fontId="2" fillId="0" borderId="41" xfId="0" applyFont="1" applyBorder="1"/>
    <xf numFmtId="1" fontId="4" fillId="3" borderId="8" xfId="0" applyNumberFormat="1" applyFont="1" applyFill="1" applyBorder="1" applyAlignment="1">
      <alignment horizontal="center" vertical="center"/>
    </xf>
    <xf numFmtId="1" fontId="3" fillId="3" borderId="4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0" fillId="4" borderId="8" xfId="0" applyFont="1" applyFill="1" applyBorder="1" applyAlignment="1">
      <alignment vertical="center" wrapText="1"/>
    </xf>
    <xf numFmtId="0" fontId="2" fillId="0" borderId="10" xfId="0" applyFont="1" applyBorder="1"/>
    <xf numFmtId="0" fontId="11" fillId="0" borderId="2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right" vertical="center" wrapText="1"/>
    </xf>
    <xf numFmtId="9" fontId="4" fillId="3" borderId="32" xfId="0" applyNumberFormat="1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4" fillId="4" borderId="37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16" fillId="0" borderId="8" xfId="0" applyFont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/>
    </xf>
    <xf numFmtId="1" fontId="3" fillId="3" borderId="9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/>
    </xf>
    <xf numFmtId="0" fontId="3" fillId="2" borderId="41" xfId="0" applyFont="1" applyFill="1" applyBorder="1" applyAlignment="1">
      <alignment horizontal="center" vertical="center"/>
    </xf>
    <xf numFmtId="1" fontId="4" fillId="4" borderId="9" xfId="0" applyNumberFormat="1" applyFont="1" applyFill="1" applyBorder="1" applyAlignment="1">
      <alignment horizontal="center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vertical="center"/>
    </xf>
    <xf numFmtId="1" fontId="3" fillId="4" borderId="29" xfId="0" applyNumberFormat="1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0" fontId="4" fillId="5" borderId="52" xfId="0" applyFont="1" applyFill="1" applyBorder="1" applyAlignment="1">
      <alignment vertical="center"/>
    </xf>
    <xf numFmtId="0" fontId="4" fillId="5" borderId="53" xfId="0" applyFont="1" applyFill="1" applyBorder="1" applyAlignment="1">
      <alignment vertical="center"/>
    </xf>
    <xf numFmtId="0" fontId="4" fillId="5" borderId="27" xfId="0" applyFont="1" applyFill="1" applyBorder="1" applyAlignment="1">
      <alignment vertical="center"/>
    </xf>
    <xf numFmtId="0" fontId="3" fillId="6" borderId="44" xfId="0" applyFont="1" applyFill="1" applyBorder="1" applyAlignment="1">
      <alignment vertical="center"/>
    </xf>
    <xf numFmtId="0" fontId="4" fillId="6" borderId="42" xfId="0" applyFont="1" applyFill="1" applyBorder="1" applyAlignment="1">
      <alignment vertical="center"/>
    </xf>
    <xf numFmtId="0" fontId="3" fillId="6" borderId="42" xfId="0" applyFont="1" applyFill="1" applyBorder="1" applyAlignment="1">
      <alignment vertical="center"/>
    </xf>
    <xf numFmtId="0" fontId="3" fillId="6" borderId="43" xfId="0" applyFont="1" applyFill="1" applyBorder="1" applyAlignment="1">
      <alignment vertical="center"/>
    </xf>
    <xf numFmtId="0" fontId="3" fillId="6" borderId="27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/>
    </xf>
    <xf numFmtId="0" fontId="3" fillId="3" borderId="41" xfId="0" applyFont="1" applyFill="1" applyBorder="1" applyAlignment="1">
      <alignment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right" vertical="center"/>
    </xf>
    <xf numFmtId="9" fontId="4" fillId="3" borderId="13" xfId="0" applyNumberFormat="1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vertical="center"/>
    </xf>
    <xf numFmtId="0" fontId="13" fillId="6" borderId="42" xfId="0" applyFont="1" applyFill="1" applyBorder="1" applyAlignment="1">
      <alignment vertical="center"/>
    </xf>
    <xf numFmtId="0" fontId="3" fillId="6" borderId="52" xfId="0" applyFont="1" applyFill="1" applyBorder="1" applyAlignment="1">
      <alignment vertical="center"/>
    </xf>
    <xf numFmtId="0" fontId="3" fillId="6" borderId="29" xfId="0" applyFont="1" applyFill="1" applyBorder="1" applyAlignment="1">
      <alignment vertical="center"/>
    </xf>
    <xf numFmtId="0" fontId="3" fillId="6" borderId="53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2" fillId="0" borderId="55" xfId="0" applyFont="1" applyBorder="1"/>
    <xf numFmtId="0" fontId="2" fillId="0" borderId="6" xfId="0" applyFont="1" applyBorder="1"/>
    <xf numFmtId="0" fontId="3" fillId="7" borderId="33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3" fillId="2" borderId="33" xfId="0" applyFont="1" applyFill="1" applyBorder="1" applyAlignment="1">
      <alignment horizontal="right" vertical="center"/>
    </xf>
    <xf numFmtId="0" fontId="3" fillId="3" borderId="56" xfId="0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0" fontId="13" fillId="6" borderId="18" xfId="0" applyFont="1" applyFill="1" applyBorder="1" applyAlignment="1">
      <alignment vertical="center"/>
    </xf>
    <xf numFmtId="0" fontId="3" fillId="6" borderId="18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0" fontId="3" fillId="6" borderId="21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0" fontId="2" fillId="0" borderId="57" xfId="0" applyFont="1" applyBorder="1"/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2" fillId="0" borderId="12" xfId="0" applyFont="1" applyBorder="1"/>
    <xf numFmtId="0" fontId="3" fillId="0" borderId="13" xfId="0" applyFont="1" applyBorder="1" applyAlignment="1">
      <alignment horizontal="right" vertical="center" wrapText="1"/>
    </xf>
    <xf numFmtId="9" fontId="4" fillId="4" borderId="13" xfId="0" applyNumberFormat="1" applyFont="1" applyFill="1" applyBorder="1" applyAlignment="1">
      <alignment horizontal="center" vertical="center" wrapText="1"/>
    </xf>
    <xf numFmtId="1" fontId="4" fillId="4" borderId="13" xfId="0" applyNumberFormat="1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4" fillId="0" borderId="8" xfId="0" applyFont="1" applyBorder="1" applyAlignment="1">
      <alignment horizontal="right" vertical="center" wrapText="1"/>
    </xf>
    <xf numFmtId="1" fontId="3" fillId="3" borderId="8" xfId="0" applyNumberFormat="1" applyFont="1" applyFill="1" applyBorder="1" applyAlignment="1">
      <alignment vertical="center"/>
    </xf>
    <xf numFmtId="1" fontId="3" fillId="3" borderId="10" xfId="0" applyNumberFormat="1" applyFont="1" applyFill="1" applyBorder="1" applyAlignment="1">
      <alignment horizontal="center" vertical="center"/>
    </xf>
    <xf numFmtId="9" fontId="4" fillId="3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0" borderId="32" xfId="0" applyFont="1" applyBorder="1" applyAlignment="1">
      <alignment horizontal="right" vertical="center" wrapText="1"/>
    </xf>
    <xf numFmtId="9" fontId="4" fillId="4" borderId="32" xfId="0" applyNumberFormat="1" applyFont="1" applyFill="1" applyBorder="1" applyAlignment="1">
      <alignment horizontal="center" vertical="center" wrapText="1"/>
    </xf>
    <xf numFmtId="1" fontId="4" fillId="4" borderId="32" xfId="0" applyNumberFormat="1" applyFont="1" applyFill="1" applyBorder="1" applyAlignment="1">
      <alignment horizontal="center" vertical="center"/>
    </xf>
    <xf numFmtId="1" fontId="3" fillId="4" borderId="32" xfId="0" applyNumberFormat="1" applyFont="1" applyFill="1" applyBorder="1" applyAlignment="1">
      <alignment vertical="center"/>
    </xf>
    <xf numFmtId="1" fontId="3" fillId="4" borderId="35" xfId="0" applyNumberFormat="1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7" borderId="2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3" fillId="0" borderId="8" xfId="0" applyFont="1" applyBorder="1" applyAlignment="1" applyProtection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2" fillId="4" borderId="55" xfId="0" applyFont="1" applyFill="1" applyBorder="1"/>
    <xf numFmtId="0" fontId="16" fillId="4" borderId="8" xfId="0" applyFont="1" applyFill="1" applyBorder="1" applyAlignment="1">
      <alignment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3" fillId="6" borderId="63" xfId="0" applyFont="1" applyFill="1" applyBorder="1" applyAlignment="1">
      <alignment vertical="center"/>
    </xf>
    <xf numFmtId="0" fontId="3" fillId="6" borderId="64" xfId="0" applyFont="1" applyFill="1" applyBorder="1" applyAlignment="1">
      <alignment vertical="center"/>
    </xf>
    <xf numFmtId="0" fontId="3" fillId="6" borderId="65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 wrapText="1"/>
    </xf>
    <xf numFmtId="1" fontId="20" fillId="0" borderId="8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3" fillId="0" borderId="66" xfId="0" applyFont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vertical="center"/>
    </xf>
    <xf numFmtId="0" fontId="26" fillId="2" borderId="63" xfId="0" applyFont="1" applyFill="1" applyBorder="1" applyAlignment="1">
      <alignment vertical="center"/>
    </xf>
    <xf numFmtId="0" fontId="10" fillId="0" borderId="23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2" borderId="63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4" borderId="63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1" fontId="25" fillId="3" borderId="9" xfId="0" applyNumberFormat="1" applyFont="1" applyFill="1" applyBorder="1" applyAlignment="1">
      <alignment horizontal="center" vertical="center" wrapText="1"/>
    </xf>
    <xf numFmtId="1" fontId="25" fillId="3" borderId="8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vertical="center"/>
    </xf>
    <xf numFmtId="1" fontId="3" fillId="3" borderId="29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vertical="center"/>
    </xf>
    <xf numFmtId="0" fontId="3" fillId="3" borderId="4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1" fontId="4" fillId="4" borderId="2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63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 wrapText="1"/>
    </xf>
    <xf numFmtId="0" fontId="8" fillId="4" borderId="65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/>
    </xf>
    <xf numFmtId="9" fontId="4" fillId="4" borderId="8" xfId="0" applyNumberFormat="1" applyFont="1" applyFill="1" applyBorder="1" applyAlignment="1">
      <alignment horizontal="center" vertical="center" wrapText="1"/>
    </xf>
    <xf numFmtId="1" fontId="4" fillId="4" borderId="8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1" fontId="3" fillId="3" borderId="9" xfId="0" applyNumberFormat="1" applyFont="1" applyFill="1" applyBorder="1" applyAlignment="1">
      <alignment vertical="center"/>
    </xf>
    <xf numFmtId="1" fontId="4" fillId="3" borderId="32" xfId="0" applyNumberFormat="1" applyFont="1" applyFill="1" applyBorder="1" applyAlignment="1">
      <alignment horizontal="center" vertical="center"/>
    </xf>
    <xf numFmtId="1" fontId="3" fillId="3" borderId="32" xfId="0" applyNumberFormat="1" applyFont="1" applyFill="1" applyBorder="1" applyAlignment="1">
      <alignment vertical="center"/>
    </xf>
    <xf numFmtId="1" fontId="3" fillId="3" borderId="34" xfId="0" applyNumberFormat="1" applyFont="1" applyFill="1" applyBorder="1" applyAlignment="1">
      <alignment vertical="center"/>
    </xf>
    <xf numFmtId="1" fontId="3" fillId="3" borderId="35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center"/>
    </xf>
    <xf numFmtId="0" fontId="10" fillId="2" borderId="33" xfId="0" applyFont="1" applyFill="1" applyBorder="1" applyAlignment="1">
      <alignment horizontal="right" vertical="center"/>
    </xf>
    <xf numFmtId="0" fontId="3" fillId="3" borderId="33" xfId="0" applyFont="1" applyFill="1" applyBorder="1" applyAlignment="1">
      <alignment vertical="center"/>
    </xf>
    <xf numFmtId="0" fontId="2" fillId="0" borderId="1" xfId="0" applyFont="1" applyBorder="1"/>
    <xf numFmtId="0" fontId="3" fillId="4" borderId="66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25" xfId="0" applyFont="1" applyFill="1" applyBorder="1" applyAlignment="1">
      <alignment horizontal="center" vertical="center"/>
    </xf>
    <xf numFmtId="1" fontId="25" fillId="3" borderId="8" xfId="0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horizontal="center" vertical="center"/>
    </xf>
    <xf numFmtId="1" fontId="25" fillId="4" borderId="8" xfId="0" applyNumberFormat="1" applyFont="1" applyFill="1" applyBorder="1" applyAlignment="1">
      <alignment horizontal="center" vertical="center" wrapText="1"/>
    </xf>
    <xf numFmtId="1" fontId="25" fillId="4" borderId="8" xfId="0" applyNumberFormat="1" applyFont="1" applyFill="1" applyBorder="1" applyAlignment="1">
      <alignment horizontal="center" vertical="center"/>
    </xf>
    <xf numFmtId="1" fontId="3" fillId="4" borderId="34" xfId="0" applyNumberFormat="1" applyFont="1" applyFill="1" applyBorder="1" applyAlignment="1">
      <alignment vertical="center"/>
    </xf>
    <xf numFmtId="0" fontId="2" fillId="0" borderId="0" xfId="0" applyFont="1" applyBorder="1"/>
    <xf numFmtId="0" fontId="3" fillId="4" borderId="0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 wrapText="1"/>
    </xf>
    <xf numFmtId="0" fontId="32" fillId="4" borderId="26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32" fillId="4" borderId="27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8" fillId="4" borderId="28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10" fillId="0" borderId="8" xfId="0" applyFont="1" applyBorder="1"/>
    <xf numFmtId="0" fontId="30" fillId="4" borderId="8" xfId="0" applyFont="1" applyFill="1" applyBorder="1"/>
    <xf numFmtId="0" fontId="4" fillId="2" borderId="63" xfId="0" applyFont="1" applyFill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wrapText="1"/>
    </xf>
    <xf numFmtId="0" fontId="11" fillId="4" borderId="23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8" fillId="2" borderId="53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vertical="center"/>
    </xf>
    <xf numFmtId="0" fontId="24" fillId="8" borderId="8" xfId="0" applyFont="1" applyFill="1" applyBorder="1"/>
    <xf numFmtId="0" fontId="16" fillId="4" borderId="23" xfId="0" applyFont="1" applyFill="1" applyBorder="1" applyAlignment="1">
      <alignment vertical="center" wrapText="1"/>
    </xf>
    <xf numFmtId="0" fontId="34" fillId="4" borderId="8" xfId="0" applyFont="1" applyFill="1" applyBorder="1"/>
    <xf numFmtId="0" fontId="3" fillId="2" borderId="41" xfId="0" applyFont="1" applyFill="1" applyBorder="1" applyAlignment="1">
      <alignment horizontal="right" vertical="center"/>
    </xf>
    <xf numFmtId="0" fontId="3" fillId="6" borderId="57" xfId="0" applyFont="1" applyFill="1" applyBorder="1" applyAlignment="1">
      <alignment vertical="center"/>
    </xf>
    <xf numFmtId="0" fontId="8" fillId="0" borderId="53" xfId="0" applyFont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10" fillId="4" borderId="21" xfId="0" applyFont="1" applyFill="1" applyBorder="1"/>
    <xf numFmtId="0" fontId="3" fillId="4" borderId="2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4" borderId="37" xfId="0" applyFont="1" applyFill="1" applyBorder="1" applyAlignment="1">
      <alignment vertical="center"/>
    </xf>
    <xf numFmtId="0" fontId="3" fillId="6" borderId="13" xfId="0" applyFont="1" applyFill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0" fillId="0" borderId="67" xfId="0" applyBorder="1"/>
    <xf numFmtId="0" fontId="3" fillId="4" borderId="13" xfId="0" applyFont="1" applyFill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13" fillId="4" borderId="37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0" fontId="3" fillId="2" borderId="51" xfId="0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vertical="center"/>
    </xf>
    <xf numFmtId="0" fontId="4" fillId="2" borderId="67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textRotation="255" wrapText="1"/>
    </xf>
    <xf numFmtId="0" fontId="5" fillId="2" borderId="11" xfId="0" applyFont="1" applyFill="1" applyBorder="1" applyAlignment="1">
      <alignment horizontal="center" textRotation="255" wrapText="1"/>
    </xf>
    <xf numFmtId="0" fontId="0" fillId="0" borderId="6" xfId="0" applyBorder="1"/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58"/>
  <sheetViews>
    <sheetView tabSelected="1" zoomScale="80" zoomScaleNormal="80" workbookViewId="0">
      <selection activeCell="A2" sqref="A2:Y2"/>
    </sheetView>
  </sheetViews>
  <sheetFormatPr defaultRowHeight="15" x14ac:dyDescent="0.25"/>
  <cols>
    <col min="2" max="2" width="33.7109375" customWidth="1"/>
  </cols>
  <sheetData>
    <row r="1" spans="1:27" x14ac:dyDescent="0.25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1"/>
    </row>
    <row r="2" spans="1:27" x14ac:dyDescent="0.25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1"/>
    </row>
    <row r="3" spans="1:27" x14ac:dyDescent="0.25">
      <c r="A3" s="547" t="s">
        <v>198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1"/>
    </row>
    <row r="4" spans="1:27" ht="15.75" thickBot="1" x14ac:dyDescent="0.3">
      <c r="A4" s="547"/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1"/>
    </row>
    <row r="5" spans="1:27" x14ac:dyDescent="0.25">
      <c r="A5" s="548"/>
      <c r="B5" s="550"/>
      <c r="C5" s="552" t="s">
        <v>1</v>
      </c>
      <c r="D5" s="552"/>
      <c r="E5" s="552"/>
      <c r="F5" s="552"/>
      <c r="G5" s="553"/>
      <c r="H5" s="556" t="s">
        <v>135</v>
      </c>
      <c r="I5" s="557"/>
      <c r="J5" s="557"/>
      <c r="K5" s="557"/>
      <c r="L5" s="557"/>
      <c r="M5" s="558"/>
      <c r="N5" s="556" t="s">
        <v>136</v>
      </c>
      <c r="O5" s="557"/>
      <c r="P5" s="557"/>
      <c r="Q5" s="557"/>
      <c r="R5" s="557"/>
      <c r="S5" s="558"/>
      <c r="T5" s="556" t="s">
        <v>137</v>
      </c>
      <c r="U5" s="557"/>
      <c r="V5" s="557"/>
      <c r="W5" s="557"/>
      <c r="X5" s="557"/>
      <c r="Y5" s="559"/>
      <c r="Z5" s="564" t="s">
        <v>2</v>
      </c>
      <c r="AA5" s="566"/>
    </row>
    <row r="6" spans="1:27" x14ac:dyDescent="0.25">
      <c r="A6" s="549"/>
      <c r="B6" s="551"/>
      <c r="C6" s="554"/>
      <c r="D6" s="554"/>
      <c r="E6" s="554"/>
      <c r="F6" s="554"/>
      <c r="G6" s="555"/>
      <c r="H6" s="549" t="s">
        <v>3</v>
      </c>
      <c r="I6" s="561"/>
      <c r="J6" s="561"/>
      <c r="K6" s="561" t="s">
        <v>4</v>
      </c>
      <c r="L6" s="561"/>
      <c r="M6" s="562"/>
      <c r="N6" s="549" t="s">
        <v>5</v>
      </c>
      <c r="O6" s="561"/>
      <c r="P6" s="561"/>
      <c r="Q6" s="561" t="s">
        <v>6</v>
      </c>
      <c r="R6" s="561"/>
      <c r="S6" s="562"/>
      <c r="T6" s="549" t="s">
        <v>7</v>
      </c>
      <c r="U6" s="561"/>
      <c r="V6" s="561"/>
      <c r="W6" s="561" t="s">
        <v>8</v>
      </c>
      <c r="X6" s="561"/>
      <c r="Y6" s="563"/>
      <c r="Z6" s="565"/>
      <c r="AA6" s="566"/>
    </row>
    <row r="7" spans="1:27" x14ac:dyDescent="0.25">
      <c r="A7" s="549"/>
      <c r="B7" s="551"/>
      <c r="C7" s="554"/>
      <c r="D7" s="554"/>
      <c r="E7" s="554"/>
      <c r="F7" s="554"/>
      <c r="G7" s="555"/>
      <c r="H7" s="549"/>
      <c r="I7" s="561"/>
      <c r="J7" s="561"/>
      <c r="K7" s="561"/>
      <c r="L7" s="561"/>
      <c r="M7" s="562"/>
      <c r="N7" s="549"/>
      <c r="O7" s="561"/>
      <c r="P7" s="561"/>
      <c r="Q7" s="561"/>
      <c r="R7" s="561"/>
      <c r="S7" s="562"/>
      <c r="T7" s="549"/>
      <c r="U7" s="561"/>
      <c r="V7" s="561"/>
      <c r="W7" s="561"/>
      <c r="X7" s="561"/>
      <c r="Y7" s="563"/>
      <c r="Z7" s="565"/>
      <c r="AA7" s="566"/>
    </row>
    <row r="8" spans="1:27" ht="23.25" thickBot="1" x14ac:dyDescent="0.3">
      <c r="A8" s="2"/>
      <c r="B8" s="3"/>
      <c r="C8" s="4" t="s">
        <v>9</v>
      </c>
      <c r="D8" s="5" t="s">
        <v>10</v>
      </c>
      <c r="E8" s="3" t="s">
        <v>11</v>
      </c>
      <c r="F8" s="4" t="s">
        <v>12</v>
      </c>
      <c r="G8" s="6" t="s">
        <v>13</v>
      </c>
      <c r="H8" s="7" t="s">
        <v>14</v>
      </c>
      <c r="I8" s="8" t="s">
        <v>10</v>
      </c>
      <c r="J8" s="9" t="s">
        <v>15</v>
      </c>
      <c r="K8" s="8" t="s">
        <v>14</v>
      </c>
      <c r="L8" s="8" t="s">
        <v>10</v>
      </c>
      <c r="M8" s="10" t="s">
        <v>15</v>
      </c>
      <c r="N8" s="7" t="s">
        <v>14</v>
      </c>
      <c r="O8" s="8" t="s">
        <v>10</v>
      </c>
      <c r="P8" s="9" t="s">
        <v>15</v>
      </c>
      <c r="Q8" s="8" t="s">
        <v>14</v>
      </c>
      <c r="R8" s="8" t="s">
        <v>10</v>
      </c>
      <c r="S8" s="10" t="s">
        <v>15</v>
      </c>
      <c r="T8" s="7" t="s">
        <v>14</v>
      </c>
      <c r="U8" s="8" t="s">
        <v>10</v>
      </c>
      <c r="V8" s="9" t="s">
        <v>15</v>
      </c>
      <c r="W8" s="8" t="s">
        <v>14</v>
      </c>
      <c r="X8" s="8" t="s">
        <v>10</v>
      </c>
      <c r="Y8" s="11" t="s">
        <v>15</v>
      </c>
      <c r="Z8" s="565"/>
      <c r="AA8" s="566"/>
    </row>
    <row r="9" spans="1:27" ht="15.75" thickBot="1" x14ac:dyDescent="0.3">
      <c r="A9" s="12" t="s">
        <v>16</v>
      </c>
      <c r="B9" s="567" t="s">
        <v>17</v>
      </c>
      <c r="C9" s="568"/>
      <c r="D9" s="13"/>
      <c r="E9" s="13"/>
      <c r="F9" s="14"/>
      <c r="G9" s="14"/>
      <c r="H9" s="15"/>
      <c r="I9" s="13"/>
      <c r="J9" s="13"/>
      <c r="K9" s="13"/>
      <c r="L9" s="13"/>
      <c r="M9" s="16"/>
      <c r="N9" s="17"/>
      <c r="O9" s="13"/>
      <c r="P9" s="13"/>
      <c r="Q9" s="13"/>
      <c r="R9" s="13"/>
      <c r="S9" s="16"/>
      <c r="T9" s="17"/>
      <c r="U9" s="13"/>
      <c r="V9" s="13"/>
      <c r="W9" s="13"/>
      <c r="X9" s="13"/>
      <c r="Y9" s="13"/>
      <c r="Z9" s="18"/>
    </row>
    <row r="10" spans="1:27" x14ac:dyDescent="0.25">
      <c r="A10" s="19">
        <v>1</v>
      </c>
      <c r="B10" s="20" t="s">
        <v>18</v>
      </c>
      <c r="C10" s="21">
        <f t="shared" ref="C10:D11" si="0">H10+K10+N10+Q10+T10+W10</f>
        <v>15</v>
      </c>
      <c r="D10" s="21">
        <f t="shared" si="0"/>
        <v>0</v>
      </c>
      <c r="E10" s="22">
        <f>C10+D10</f>
        <v>15</v>
      </c>
      <c r="F10" s="23" t="s">
        <v>19</v>
      </c>
      <c r="G10" s="24">
        <v>10</v>
      </c>
      <c r="H10" s="25"/>
      <c r="I10" s="26"/>
      <c r="J10" s="27"/>
      <c r="K10" s="26"/>
      <c r="L10" s="26"/>
      <c r="M10" s="28"/>
      <c r="N10" s="25"/>
      <c r="O10" s="26"/>
      <c r="P10" s="27"/>
      <c r="Q10" s="26"/>
      <c r="R10" s="26"/>
      <c r="S10" s="463"/>
      <c r="T10" s="464">
        <v>15</v>
      </c>
      <c r="U10" s="465">
        <v>0</v>
      </c>
      <c r="V10" s="466">
        <v>1</v>
      </c>
      <c r="W10" s="465"/>
      <c r="X10" s="465"/>
      <c r="Y10" s="467"/>
      <c r="Z10" s="468">
        <v>1</v>
      </c>
    </row>
    <row r="11" spans="1:27" x14ac:dyDescent="0.25">
      <c r="A11" s="31">
        <v>2</v>
      </c>
      <c r="B11" s="32" t="s">
        <v>20</v>
      </c>
      <c r="C11" s="33">
        <f t="shared" si="0"/>
        <v>5</v>
      </c>
      <c r="D11" s="33">
        <f t="shared" si="0"/>
        <v>10</v>
      </c>
      <c r="E11" s="34">
        <f>C11+D11</f>
        <v>15</v>
      </c>
      <c r="F11" s="23" t="s">
        <v>19</v>
      </c>
      <c r="G11" s="35">
        <v>10</v>
      </c>
      <c r="H11" s="31"/>
      <c r="I11" s="36"/>
      <c r="J11" s="37"/>
      <c r="K11" s="36"/>
      <c r="L11" s="36"/>
      <c r="M11" s="38"/>
      <c r="N11" s="31"/>
      <c r="O11" s="36"/>
      <c r="P11" s="37"/>
      <c r="Q11" s="36"/>
      <c r="R11" s="36"/>
      <c r="S11" s="469"/>
      <c r="T11" s="470">
        <v>5</v>
      </c>
      <c r="U11" s="471">
        <v>10</v>
      </c>
      <c r="V11" s="472">
        <v>1</v>
      </c>
      <c r="W11" s="471"/>
      <c r="X11" s="471"/>
      <c r="Y11" s="473"/>
      <c r="Z11" s="474">
        <v>1</v>
      </c>
    </row>
    <row r="12" spans="1:27" x14ac:dyDescent="0.25">
      <c r="A12" s="31">
        <v>3</v>
      </c>
      <c r="B12" s="32" t="s">
        <v>21</v>
      </c>
      <c r="C12" s="33">
        <v>15</v>
      </c>
      <c r="D12" s="33">
        <v>60</v>
      </c>
      <c r="E12" s="34">
        <f>C12+D12</f>
        <v>75</v>
      </c>
      <c r="F12" s="23" t="s">
        <v>19</v>
      </c>
      <c r="G12" s="35">
        <v>50</v>
      </c>
      <c r="H12" s="31"/>
      <c r="I12" s="36"/>
      <c r="J12" s="37"/>
      <c r="K12" s="36"/>
      <c r="L12" s="36"/>
      <c r="M12" s="38"/>
      <c r="N12" s="31">
        <v>0</v>
      </c>
      <c r="O12" s="36">
        <v>20</v>
      </c>
      <c r="P12" s="37">
        <v>1</v>
      </c>
      <c r="Q12" s="50">
        <v>0</v>
      </c>
      <c r="R12" s="36">
        <v>20</v>
      </c>
      <c r="S12" s="469">
        <v>1</v>
      </c>
      <c r="T12" s="470">
        <v>15</v>
      </c>
      <c r="U12" s="471">
        <v>20</v>
      </c>
      <c r="V12" s="475">
        <v>2</v>
      </c>
      <c r="W12" s="471"/>
      <c r="X12" s="471"/>
      <c r="Y12" s="473"/>
      <c r="Z12" s="474">
        <v>4</v>
      </c>
    </row>
    <row r="13" spans="1:27" ht="25.5" x14ac:dyDescent="0.25">
      <c r="A13" s="41">
        <v>4</v>
      </c>
      <c r="B13" s="42" t="s">
        <v>22</v>
      </c>
      <c r="C13" s="21">
        <v>0</v>
      </c>
      <c r="D13" s="21">
        <v>15</v>
      </c>
      <c r="E13" s="22">
        <v>15</v>
      </c>
      <c r="F13" s="23" t="s">
        <v>23</v>
      </c>
      <c r="G13" s="44">
        <v>85</v>
      </c>
      <c r="H13" s="31"/>
      <c r="I13" s="36"/>
      <c r="J13" s="45"/>
      <c r="K13" s="36"/>
      <c r="L13" s="36"/>
      <c r="M13" s="46"/>
      <c r="N13" s="31"/>
      <c r="O13" s="36"/>
      <c r="P13" s="45"/>
      <c r="Q13" s="36"/>
      <c r="R13" s="36"/>
      <c r="S13" s="46"/>
      <c r="T13" s="31">
        <v>0</v>
      </c>
      <c r="U13" s="36">
        <v>15</v>
      </c>
      <c r="V13" s="45">
        <v>2</v>
      </c>
      <c r="W13" s="36">
        <v>0</v>
      </c>
      <c r="X13" s="36" t="s">
        <v>24</v>
      </c>
      <c r="Y13" s="47">
        <v>2</v>
      </c>
      <c r="Z13" s="48">
        <v>4</v>
      </c>
    </row>
    <row r="14" spans="1:27" x14ac:dyDescent="0.25">
      <c r="A14" s="41">
        <v>5</v>
      </c>
      <c r="B14" s="42" t="s">
        <v>25</v>
      </c>
      <c r="C14" s="21">
        <v>0</v>
      </c>
      <c r="D14" s="21">
        <v>0</v>
      </c>
      <c r="E14" s="22">
        <v>0</v>
      </c>
      <c r="F14" s="23" t="s">
        <v>12</v>
      </c>
      <c r="G14" s="44">
        <v>150</v>
      </c>
      <c r="H14" s="31"/>
      <c r="I14" s="36"/>
      <c r="J14" s="45"/>
      <c r="K14" s="36"/>
      <c r="L14" s="36"/>
      <c r="M14" s="46"/>
      <c r="N14" s="31"/>
      <c r="O14" s="36"/>
      <c r="P14" s="45"/>
      <c r="Q14" s="36"/>
      <c r="R14" s="36"/>
      <c r="S14" s="46"/>
      <c r="T14" s="31"/>
      <c r="U14" s="36"/>
      <c r="V14" s="45"/>
      <c r="W14" s="36">
        <v>0</v>
      </c>
      <c r="X14" s="36" t="s">
        <v>26</v>
      </c>
      <c r="Y14" s="47">
        <v>6</v>
      </c>
      <c r="Z14" s="48">
        <v>6</v>
      </c>
    </row>
    <row r="15" spans="1:27" x14ac:dyDescent="0.25">
      <c r="A15" s="31"/>
      <c r="B15" s="52" t="s">
        <v>27</v>
      </c>
      <c r="C15" s="53">
        <f>SUM(C10:C14)</f>
        <v>35</v>
      </c>
      <c r="D15" s="53">
        <f>SUM(D10:D14)</f>
        <v>85</v>
      </c>
      <c r="E15" s="54">
        <f>C15+D15</f>
        <v>120</v>
      </c>
      <c r="F15" s="55"/>
      <c r="G15" s="56">
        <f t="shared" ref="G15:Z15" si="1">SUM(G10:G14)</f>
        <v>305</v>
      </c>
      <c r="H15" s="57">
        <f t="shared" si="1"/>
        <v>0</v>
      </c>
      <c r="I15" s="54">
        <f t="shared" si="1"/>
        <v>0</v>
      </c>
      <c r="J15" s="54">
        <f t="shared" si="1"/>
        <v>0</v>
      </c>
      <c r="K15" s="54">
        <f t="shared" si="1"/>
        <v>0</v>
      </c>
      <c r="L15" s="54">
        <f t="shared" si="1"/>
        <v>0</v>
      </c>
      <c r="M15" s="58">
        <f t="shared" si="1"/>
        <v>0</v>
      </c>
      <c r="N15" s="57">
        <f t="shared" si="1"/>
        <v>0</v>
      </c>
      <c r="O15" s="54">
        <f t="shared" si="1"/>
        <v>20</v>
      </c>
      <c r="P15" s="54">
        <f t="shared" si="1"/>
        <v>1</v>
      </c>
      <c r="Q15" s="54">
        <f t="shared" si="1"/>
        <v>0</v>
      </c>
      <c r="R15" s="54">
        <f t="shared" si="1"/>
        <v>20</v>
      </c>
      <c r="S15" s="58">
        <f t="shared" si="1"/>
        <v>1</v>
      </c>
      <c r="T15" s="57">
        <f t="shared" si="1"/>
        <v>35</v>
      </c>
      <c r="U15" s="54">
        <f t="shared" si="1"/>
        <v>45</v>
      </c>
      <c r="V15" s="54">
        <f t="shared" si="1"/>
        <v>6</v>
      </c>
      <c r="W15" s="54">
        <f t="shared" si="1"/>
        <v>0</v>
      </c>
      <c r="X15" s="54">
        <f t="shared" si="1"/>
        <v>0</v>
      </c>
      <c r="Y15" s="59">
        <f t="shared" si="1"/>
        <v>8</v>
      </c>
      <c r="Z15" s="60">
        <f t="shared" si="1"/>
        <v>16</v>
      </c>
    </row>
    <row r="16" spans="1:27" ht="15.75" thickBot="1" x14ac:dyDescent="0.3">
      <c r="A16" s="61"/>
      <c r="B16" s="62" t="s">
        <v>28</v>
      </c>
      <c r="C16" s="63">
        <f>C15/E15</f>
        <v>0.29166666666666669</v>
      </c>
      <c r="D16" s="63">
        <f>D15/E15</f>
        <v>0.70833333333333337</v>
      </c>
      <c r="E16" s="64"/>
      <c r="F16" s="65"/>
      <c r="G16" s="66"/>
      <c r="H16" s="67"/>
      <c r="I16" s="64"/>
      <c r="J16" s="68"/>
      <c r="K16" s="64"/>
      <c r="L16" s="64"/>
      <c r="M16" s="69"/>
      <c r="N16" s="67"/>
      <c r="O16" s="64"/>
      <c r="P16" s="68"/>
      <c r="Q16" s="64"/>
      <c r="R16" s="64"/>
      <c r="S16" s="69"/>
      <c r="T16" s="67"/>
      <c r="U16" s="64"/>
      <c r="V16" s="68"/>
      <c r="W16" s="64"/>
      <c r="X16" s="64"/>
      <c r="Y16" s="70"/>
      <c r="Z16" s="71"/>
    </row>
    <row r="17" spans="1:26" ht="16.5" thickBot="1" x14ac:dyDescent="0.3">
      <c r="A17" s="72"/>
      <c r="B17" s="73" t="s">
        <v>29</v>
      </c>
      <c r="C17" s="74"/>
      <c r="D17" s="74"/>
      <c r="E17" s="75"/>
      <c r="F17" s="76"/>
      <c r="G17" s="77"/>
      <c r="H17" s="72"/>
      <c r="I17" s="78"/>
      <c r="J17" s="79"/>
      <c r="K17" s="78"/>
      <c r="L17" s="78"/>
      <c r="M17" s="80"/>
      <c r="N17" s="72"/>
      <c r="O17" s="78"/>
      <c r="P17" s="79"/>
      <c r="Q17" s="78"/>
      <c r="R17" s="78"/>
      <c r="S17" s="80"/>
      <c r="T17" s="72"/>
      <c r="U17" s="78"/>
      <c r="V17" s="79" t="s">
        <v>122</v>
      </c>
      <c r="W17" s="78"/>
      <c r="X17" s="78"/>
      <c r="Y17" s="81"/>
      <c r="Z17" s="82"/>
    </row>
    <row r="18" spans="1:26" x14ac:dyDescent="0.25">
      <c r="A18" s="25">
        <v>1</v>
      </c>
      <c r="B18" s="83" t="s">
        <v>30</v>
      </c>
      <c r="C18" s="84">
        <v>25</v>
      </c>
      <c r="D18" s="84">
        <v>40</v>
      </c>
      <c r="E18" s="85">
        <f>C18+D18</f>
        <v>65</v>
      </c>
      <c r="F18" s="86" t="s">
        <v>125</v>
      </c>
      <c r="G18" s="87">
        <v>60</v>
      </c>
      <c r="H18" s="25">
        <v>15</v>
      </c>
      <c r="I18" s="26">
        <v>20</v>
      </c>
      <c r="J18" s="27">
        <v>3</v>
      </c>
      <c r="K18" s="26">
        <v>10</v>
      </c>
      <c r="L18" s="26">
        <v>20</v>
      </c>
      <c r="M18" s="28">
        <v>2</v>
      </c>
      <c r="N18" s="25"/>
      <c r="O18" s="26"/>
      <c r="P18" s="27"/>
      <c r="Q18" s="26"/>
      <c r="R18" s="26"/>
      <c r="S18" s="28"/>
      <c r="T18" s="25"/>
      <c r="U18" s="26"/>
      <c r="V18" s="27"/>
      <c r="W18" s="26"/>
      <c r="X18" s="26"/>
      <c r="Y18" s="29"/>
      <c r="Z18" s="88">
        <v>5</v>
      </c>
    </row>
    <row r="19" spans="1:26" x14ac:dyDescent="0.25">
      <c r="A19" s="31">
        <v>2</v>
      </c>
      <c r="B19" s="350" t="s">
        <v>31</v>
      </c>
      <c r="C19" s="263">
        <v>15</v>
      </c>
      <c r="D19" s="263">
        <f t="shared" ref="D19:D30" si="2">I19+L19+O19+R19+U19+X19</f>
        <v>15</v>
      </c>
      <c r="E19" s="264">
        <f t="shared" ref="E19:E30" si="3">C19+D19</f>
        <v>30</v>
      </c>
      <c r="F19" s="23" t="s">
        <v>19</v>
      </c>
      <c r="G19" s="35">
        <v>20</v>
      </c>
      <c r="H19" s="31"/>
      <c r="I19" s="36"/>
      <c r="J19" s="37"/>
      <c r="K19" s="36">
        <v>15</v>
      </c>
      <c r="L19" s="36">
        <v>15</v>
      </c>
      <c r="M19" s="38">
        <v>2</v>
      </c>
      <c r="N19" s="31"/>
      <c r="O19" s="36"/>
      <c r="P19" s="37"/>
      <c r="Q19" s="36"/>
      <c r="R19" s="36"/>
      <c r="S19" s="38"/>
      <c r="T19" s="31"/>
      <c r="U19" s="36"/>
      <c r="V19" s="37"/>
      <c r="W19" s="36"/>
      <c r="X19" s="36"/>
      <c r="Y19" s="39"/>
      <c r="Z19" s="40">
        <v>2</v>
      </c>
    </row>
    <row r="20" spans="1:26" x14ac:dyDescent="0.25">
      <c r="A20" s="19">
        <v>3</v>
      </c>
      <c r="B20" s="480" t="s">
        <v>32</v>
      </c>
      <c r="C20" s="21">
        <v>25</v>
      </c>
      <c r="D20" s="21">
        <v>40</v>
      </c>
      <c r="E20" s="22">
        <f t="shared" si="3"/>
        <v>65</v>
      </c>
      <c r="F20" s="23" t="s">
        <v>19</v>
      </c>
      <c r="G20" s="24">
        <v>35</v>
      </c>
      <c r="H20" s="19"/>
      <c r="I20" s="90"/>
      <c r="J20" s="91"/>
      <c r="K20" s="90"/>
      <c r="L20" s="90"/>
      <c r="M20" s="92"/>
      <c r="N20" s="19">
        <v>10</v>
      </c>
      <c r="O20" s="90">
        <v>15</v>
      </c>
      <c r="P20" s="91">
        <v>2</v>
      </c>
      <c r="Q20" s="90">
        <v>15</v>
      </c>
      <c r="R20" s="90">
        <v>25</v>
      </c>
      <c r="S20" s="476">
        <v>2</v>
      </c>
      <c r="T20" s="477"/>
      <c r="U20" s="100"/>
      <c r="V20" s="478"/>
      <c r="W20" s="100"/>
      <c r="X20" s="100"/>
      <c r="Y20" s="479"/>
      <c r="Z20" s="460">
        <v>4</v>
      </c>
    </row>
    <row r="21" spans="1:26" x14ac:dyDescent="0.25">
      <c r="A21" s="19" t="s">
        <v>181</v>
      </c>
      <c r="B21" s="481" t="s">
        <v>156</v>
      </c>
      <c r="C21" s="21"/>
      <c r="D21" s="21"/>
      <c r="E21" s="21"/>
      <c r="F21" s="23" t="s">
        <v>12</v>
      </c>
      <c r="G21" s="24">
        <v>50</v>
      </c>
      <c r="H21" s="19"/>
      <c r="I21" s="90"/>
      <c r="J21" s="91"/>
      <c r="K21" s="90"/>
      <c r="L21" s="90"/>
      <c r="M21" s="92"/>
      <c r="N21" s="19"/>
      <c r="O21" s="90"/>
      <c r="P21" s="91"/>
      <c r="Q21" s="90"/>
      <c r="R21" s="90" t="s">
        <v>149</v>
      </c>
      <c r="S21" s="476">
        <v>2</v>
      </c>
      <c r="T21" s="477"/>
      <c r="U21" s="100"/>
      <c r="V21" s="478"/>
      <c r="W21" s="100"/>
      <c r="X21" s="100"/>
      <c r="Y21" s="479"/>
      <c r="Z21" s="460">
        <v>2</v>
      </c>
    </row>
    <row r="22" spans="1:26" x14ac:dyDescent="0.25">
      <c r="A22" s="31">
        <v>4</v>
      </c>
      <c r="B22" s="94" t="s">
        <v>33</v>
      </c>
      <c r="C22" s="21">
        <v>10</v>
      </c>
      <c r="D22" s="21">
        <f t="shared" si="2"/>
        <v>30</v>
      </c>
      <c r="E22" s="21">
        <f t="shared" si="3"/>
        <v>40</v>
      </c>
      <c r="F22" s="23" t="s">
        <v>12</v>
      </c>
      <c r="G22" s="35">
        <v>35</v>
      </c>
      <c r="H22" s="31"/>
      <c r="I22" s="36"/>
      <c r="J22" s="37"/>
      <c r="K22" s="50"/>
      <c r="L22" s="50"/>
      <c r="M22" s="310"/>
      <c r="N22" s="311">
        <v>10</v>
      </c>
      <c r="O22" s="36">
        <v>30</v>
      </c>
      <c r="P22" s="37">
        <v>3</v>
      </c>
      <c r="Q22" s="36"/>
      <c r="R22" s="36"/>
      <c r="S22" s="38"/>
      <c r="T22" s="31"/>
      <c r="U22" s="36"/>
      <c r="V22" s="37"/>
      <c r="W22" s="36"/>
      <c r="X22" s="36"/>
      <c r="Y22" s="39"/>
      <c r="Z22" s="40">
        <v>3</v>
      </c>
    </row>
    <row r="23" spans="1:26" x14ac:dyDescent="0.25">
      <c r="A23" s="19">
        <v>5</v>
      </c>
      <c r="B23" s="160" t="s">
        <v>34</v>
      </c>
      <c r="C23" s="21">
        <v>15</v>
      </c>
      <c r="D23" s="21">
        <v>25</v>
      </c>
      <c r="E23" s="21">
        <v>40</v>
      </c>
      <c r="F23" s="51" t="s">
        <v>12</v>
      </c>
      <c r="G23" s="35">
        <v>35</v>
      </c>
      <c r="H23" s="31"/>
      <c r="I23" s="36"/>
      <c r="J23" s="37"/>
      <c r="K23" s="50">
        <v>15</v>
      </c>
      <c r="L23" s="50">
        <v>25</v>
      </c>
      <c r="M23" s="310">
        <v>3</v>
      </c>
      <c r="N23" s="311"/>
      <c r="O23" s="36"/>
      <c r="P23" s="37"/>
      <c r="Q23" s="36"/>
      <c r="R23" s="36"/>
      <c r="S23" s="38"/>
      <c r="T23" s="31"/>
      <c r="U23" s="36"/>
      <c r="V23" s="37"/>
      <c r="W23" s="36"/>
      <c r="X23" s="36"/>
      <c r="Y23" s="39"/>
      <c r="Z23" s="40">
        <v>3</v>
      </c>
    </row>
    <row r="24" spans="1:26" x14ac:dyDescent="0.25">
      <c r="A24" s="19">
        <v>6</v>
      </c>
      <c r="B24" s="160" t="s">
        <v>35</v>
      </c>
      <c r="C24" s="21">
        <v>10</v>
      </c>
      <c r="D24" s="21">
        <v>20</v>
      </c>
      <c r="E24" s="21">
        <v>30</v>
      </c>
      <c r="F24" s="23" t="s">
        <v>19</v>
      </c>
      <c r="G24" s="313">
        <v>20</v>
      </c>
      <c r="H24" s="311"/>
      <c r="I24" s="50"/>
      <c r="J24" s="314"/>
      <c r="K24" s="50">
        <v>10</v>
      </c>
      <c r="L24" s="50">
        <v>20</v>
      </c>
      <c r="M24" s="310">
        <v>2</v>
      </c>
      <c r="N24" s="311"/>
      <c r="O24" s="36"/>
      <c r="P24" s="37"/>
      <c r="Q24" s="36"/>
      <c r="R24" s="36"/>
      <c r="S24" s="38"/>
      <c r="T24" s="31"/>
      <c r="U24" s="36"/>
      <c r="V24" s="37"/>
      <c r="W24" s="36"/>
      <c r="X24" s="36"/>
      <c r="Y24" s="39"/>
      <c r="Z24" s="40">
        <v>2</v>
      </c>
    </row>
    <row r="25" spans="1:26" x14ac:dyDescent="0.25">
      <c r="A25" s="31">
        <v>7</v>
      </c>
      <c r="B25" s="89" t="s">
        <v>36</v>
      </c>
      <c r="C25" s="21">
        <v>10</v>
      </c>
      <c r="D25" s="21">
        <f t="shared" si="2"/>
        <v>15</v>
      </c>
      <c r="E25" s="21">
        <v>25</v>
      </c>
      <c r="F25" s="23" t="s">
        <v>19</v>
      </c>
      <c r="G25" s="35">
        <v>25</v>
      </c>
      <c r="H25" s="31">
        <v>10</v>
      </c>
      <c r="I25" s="36">
        <v>15</v>
      </c>
      <c r="J25" s="37">
        <v>2</v>
      </c>
      <c r="K25" s="36"/>
      <c r="L25" s="36"/>
      <c r="M25" s="38"/>
      <c r="N25" s="31"/>
      <c r="O25" s="36"/>
      <c r="P25" s="37"/>
      <c r="Q25" s="36"/>
      <c r="R25" s="36"/>
      <c r="S25" s="38"/>
      <c r="T25" s="31"/>
      <c r="U25" s="36"/>
      <c r="V25" s="37"/>
      <c r="W25" s="36"/>
      <c r="X25" s="36"/>
      <c r="Y25" s="39"/>
      <c r="Z25" s="40">
        <v>2</v>
      </c>
    </row>
    <row r="26" spans="1:26" x14ac:dyDescent="0.25">
      <c r="A26" s="19">
        <v>8</v>
      </c>
      <c r="B26" s="160" t="s">
        <v>187</v>
      </c>
      <c r="C26" s="21">
        <v>15</v>
      </c>
      <c r="D26" s="21">
        <v>0</v>
      </c>
      <c r="E26" s="21">
        <v>15</v>
      </c>
      <c r="F26" s="23" t="s">
        <v>19</v>
      </c>
      <c r="G26" s="313">
        <v>10</v>
      </c>
      <c r="H26" s="311">
        <v>15</v>
      </c>
      <c r="I26" s="50">
        <v>0</v>
      </c>
      <c r="J26" s="314">
        <v>1</v>
      </c>
      <c r="K26" s="36"/>
      <c r="L26" s="36"/>
      <c r="M26" s="96"/>
      <c r="N26" s="31"/>
      <c r="O26" s="36"/>
      <c r="P26" s="95"/>
      <c r="Q26" s="36"/>
      <c r="R26" s="36"/>
      <c r="S26" s="96"/>
      <c r="T26" s="31"/>
      <c r="U26" s="36"/>
      <c r="V26" s="95"/>
      <c r="W26" s="36"/>
      <c r="X26" s="36"/>
      <c r="Y26" s="97"/>
      <c r="Z26" s="98">
        <v>2</v>
      </c>
    </row>
    <row r="27" spans="1:26" x14ac:dyDescent="0.25">
      <c r="A27" s="19">
        <v>9</v>
      </c>
      <c r="B27" s="94" t="s">
        <v>126</v>
      </c>
      <c r="C27" s="21">
        <v>10</v>
      </c>
      <c r="D27" s="21">
        <v>15</v>
      </c>
      <c r="E27" s="21">
        <v>25</v>
      </c>
      <c r="F27" s="23" t="s">
        <v>19</v>
      </c>
      <c r="G27" s="35">
        <v>25</v>
      </c>
      <c r="H27" s="31"/>
      <c r="I27" s="36"/>
      <c r="J27" s="95"/>
      <c r="K27" s="50">
        <v>10</v>
      </c>
      <c r="L27" s="50">
        <v>15</v>
      </c>
      <c r="M27" s="310">
        <v>2</v>
      </c>
      <c r="N27" s="31"/>
      <c r="O27" s="36"/>
      <c r="P27" s="95"/>
      <c r="Q27" s="36"/>
      <c r="R27" s="36"/>
      <c r="S27" s="96"/>
      <c r="T27" s="31"/>
      <c r="U27" s="36"/>
      <c r="V27" s="95"/>
      <c r="W27" s="36"/>
      <c r="X27" s="36"/>
      <c r="Y27" s="97"/>
      <c r="Z27" s="98">
        <v>2</v>
      </c>
    </row>
    <row r="28" spans="1:26" x14ac:dyDescent="0.25">
      <c r="A28" s="31">
        <v>10</v>
      </c>
      <c r="B28" s="94" t="s">
        <v>37</v>
      </c>
      <c r="C28" s="21">
        <v>10</v>
      </c>
      <c r="D28" s="21">
        <v>15</v>
      </c>
      <c r="E28" s="22">
        <f t="shared" si="3"/>
        <v>25</v>
      </c>
      <c r="F28" s="23" t="s">
        <v>19</v>
      </c>
      <c r="G28" s="35">
        <v>25</v>
      </c>
      <c r="H28" s="31"/>
      <c r="I28" s="36"/>
      <c r="J28" s="37"/>
      <c r="K28" s="36"/>
      <c r="L28" s="36"/>
      <c r="M28" s="38"/>
      <c r="N28" s="31"/>
      <c r="O28" s="36"/>
      <c r="P28" s="37"/>
      <c r="Q28" s="36"/>
      <c r="R28" s="36"/>
      <c r="S28" s="38"/>
      <c r="T28" s="31">
        <v>10</v>
      </c>
      <c r="U28" s="36">
        <v>15</v>
      </c>
      <c r="V28" s="37">
        <v>2</v>
      </c>
      <c r="W28" s="36"/>
      <c r="X28" s="36"/>
      <c r="Y28" s="39"/>
      <c r="Z28" s="40">
        <v>2</v>
      </c>
    </row>
    <row r="29" spans="1:26" x14ac:dyDescent="0.25">
      <c r="A29" s="31">
        <v>11</v>
      </c>
      <c r="B29" s="94" t="s">
        <v>38</v>
      </c>
      <c r="C29" s="21">
        <v>15</v>
      </c>
      <c r="D29" s="21">
        <f t="shared" si="2"/>
        <v>0</v>
      </c>
      <c r="E29" s="22">
        <v>15</v>
      </c>
      <c r="F29" s="23" t="s">
        <v>19</v>
      </c>
      <c r="G29" s="35">
        <v>10</v>
      </c>
      <c r="H29" s="31"/>
      <c r="I29" s="36"/>
      <c r="J29" s="37"/>
      <c r="K29" s="36"/>
      <c r="L29" s="36"/>
      <c r="M29" s="38"/>
      <c r="N29" s="31"/>
      <c r="O29" s="36"/>
      <c r="P29" s="37"/>
      <c r="Q29" s="36"/>
      <c r="R29" s="36"/>
      <c r="S29" s="38"/>
      <c r="T29" s="31"/>
      <c r="U29" s="36"/>
      <c r="V29" s="37"/>
      <c r="W29" s="36">
        <v>15</v>
      </c>
      <c r="X29" s="36">
        <v>0</v>
      </c>
      <c r="Y29" s="39">
        <v>1</v>
      </c>
      <c r="Z29" s="40">
        <v>1</v>
      </c>
    </row>
    <row r="30" spans="1:26" x14ac:dyDescent="0.25">
      <c r="A30" s="19">
        <v>12</v>
      </c>
      <c r="B30" s="160" t="s">
        <v>39</v>
      </c>
      <c r="C30" s="21">
        <v>15</v>
      </c>
      <c r="D30" s="21">
        <f t="shared" si="2"/>
        <v>0</v>
      </c>
      <c r="E30" s="22">
        <f t="shared" si="3"/>
        <v>15</v>
      </c>
      <c r="F30" s="23" t="s">
        <v>19</v>
      </c>
      <c r="G30" s="35">
        <v>10</v>
      </c>
      <c r="H30" s="31">
        <v>15</v>
      </c>
      <c r="I30" s="36">
        <v>0</v>
      </c>
      <c r="J30" s="37">
        <v>1</v>
      </c>
      <c r="K30" s="36"/>
      <c r="L30" s="36"/>
      <c r="M30" s="38"/>
      <c r="N30" s="31"/>
      <c r="O30" s="36"/>
      <c r="P30" s="99"/>
      <c r="Q30" s="36"/>
      <c r="R30" s="37"/>
      <c r="S30" s="38"/>
      <c r="T30" s="31"/>
      <c r="U30" s="36"/>
      <c r="V30" s="37"/>
      <c r="W30" s="36"/>
      <c r="X30" s="36"/>
      <c r="Y30" s="39"/>
      <c r="Z30" s="40">
        <v>1</v>
      </c>
    </row>
    <row r="31" spans="1:26" x14ac:dyDescent="0.25">
      <c r="A31" s="31"/>
      <c r="B31" s="101" t="s">
        <v>40</v>
      </c>
      <c r="C31" s="53">
        <f>SUM(C18:C30)</f>
        <v>175</v>
      </c>
      <c r="D31" s="53">
        <f>SUM(D18:D30)</f>
        <v>215</v>
      </c>
      <c r="E31" s="54">
        <f>C31+D31</f>
        <v>390</v>
      </c>
      <c r="F31" s="34"/>
      <c r="G31" s="102">
        <f t="shared" ref="G31:Z31" si="4">SUM(G18:G30)</f>
        <v>360</v>
      </c>
      <c r="H31" s="103">
        <f t="shared" si="4"/>
        <v>55</v>
      </c>
      <c r="I31" s="34">
        <f t="shared" si="4"/>
        <v>35</v>
      </c>
      <c r="J31" s="34">
        <f t="shared" si="4"/>
        <v>7</v>
      </c>
      <c r="K31" s="34">
        <f t="shared" si="4"/>
        <v>60</v>
      </c>
      <c r="L31" s="34">
        <f t="shared" si="4"/>
        <v>95</v>
      </c>
      <c r="M31" s="104">
        <f t="shared" si="4"/>
        <v>11</v>
      </c>
      <c r="N31" s="103">
        <f t="shared" si="4"/>
        <v>20</v>
      </c>
      <c r="O31" s="34">
        <f t="shared" si="4"/>
        <v>45</v>
      </c>
      <c r="P31" s="34">
        <f t="shared" si="4"/>
        <v>5</v>
      </c>
      <c r="Q31" s="34">
        <f t="shared" si="4"/>
        <v>15</v>
      </c>
      <c r="R31" s="34">
        <f t="shared" si="4"/>
        <v>25</v>
      </c>
      <c r="S31" s="104">
        <f t="shared" si="4"/>
        <v>4</v>
      </c>
      <c r="T31" s="103">
        <f t="shared" si="4"/>
        <v>10</v>
      </c>
      <c r="U31" s="34">
        <f t="shared" si="4"/>
        <v>15</v>
      </c>
      <c r="V31" s="34">
        <f t="shared" si="4"/>
        <v>2</v>
      </c>
      <c r="W31" s="34">
        <f t="shared" si="4"/>
        <v>15</v>
      </c>
      <c r="X31" s="34">
        <f t="shared" si="4"/>
        <v>0</v>
      </c>
      <c r="Y31" s="104">
        <f t="shared" si="4"/>
        <v>1</v>
      </c>
      <c r="Z31" s="105">
        <f t="shared" si="4"/>
        <v>31</v>
      </c>
    </row>
    <row r="32" spans="1:26" ht="15.75" thickBot="1" x14ac:dyDescent="0.3">
      <c r="A32" s="61"/>
      <c r="B32" s="62" t="s">
        <v>28</v>
      </c>
      <c r="C32" s="63">
        <f>C31/E31</f>
        <v>0.44871794871794873</v>
      </c>
      <c r="D32" s="63">
        <f>D31/E31</f>
        <v>0.55128205128205132</v>
      </c>
      <c r="E32" s="65"/>
      <c r="F32" s="65"/>
      <c r="G32" s="65"/>
      <c r="H32" s="67"/>
      <c r="I32" s="64"/>
      <c r="J32" s="64"/>
      <c r="K32" s="64"/>
      <c r="L32" s="64"/>
      <c r="M32" s="106"/>
      <c r="N32" s="67"/>
      <c r="O32" s="64"/>
      <c r="P32" s="64"/>
      <c r="Q32" s="64"/>
      <c r="R32" s="64"/>
      <c r="S32" s="106"/>
      <c r="T32" s="67"/>
      <c r="U32" s="64"/>
      <c r="V32" s="64"/>
      <c r="W32" s="64"/>
      <c r="X32" s="64"/>
      <c r="Y32" s="107"/>
      <c r="Z32" s="108"/>
    </row>
    <row r="33" spans="1:26" ht="15.75" thickBot="1" x14ac:dyDescent="0.3">
      <c r="A33" s="109" t="s">
        <v>41</v>
      </c>
      <c r="B33" s="110" t="s">
        <v>42</v>
      </c>
      <c r="C33" s="13"/>
      <c r="D33" s="13"/>
      <c r="E33" s="13"/>
      <c r="F33" s="376"/>
      <c r="G33" s="482"/>
      <c r="H33" s="17"/>
      <c r="I33" s="13"/>
      <c r="J33" s="13"/>
      <c r="K33" s="13"/>
      <c r="L33" s="13"/>
      <c r="M33" s="16"/>
      <c r="N33" s="17"/>
      <c r="O33" s="13"/>
      <c r="P33" s="13"/>
      <c r="Q33" s="13"/>
      <c r="R33" s="13"/>
      <c r="S33" s="16"/>
      <c r="T33" s="17"/>
      <c r="U33" s="13"/>
      <c r="V33" s="13"/>
      <c r="W33" s="13"/>
      <c r="X33" s="13"/>
      <c r="Y33" s="13"/>
      <c r="Z33" s="18"/>
    </row>
    <row r="34" spans="1:26" x14ac:dyDescent="0.25">
      <c r="A34" s="19">
        <v>1</v>
      </c>
      <c r="B34" s="484" t="s">
        <v>151</v>
      </c>
      <c r="C34" s="21">
        <v>15</v>
      </c>
      <c r="D34" s="21">
        <v>10</v>
      </c>
      <c r="E34" s="21">
        <v>25</v>
      </c>
      <c r="F34" s="50" t="s">
        <v>19</v>
      </c>
      <c r="G34" s="329">
        <v>25</v>
      </c>
      <c r="H34" s="483">
        <v>15</v>
      </c>
      <c r="I34" s="100">
        <v>10</v>
      </c>
      <c r="J34" s="478">
        <v>2</v>
      </c>
      <c r="K34" s="100"/>
      <c r="L34" s="100"/>
      <c r="M34" s="476"/>
      <c r="N34" s="19"/>
      <c r="O34" s="90"/>
      <c r="P34" s="91"/>
      <c r="Q34" s="90"/>
      <c r="R34" s="90"/>
      <c r="S34" s="92"/>
      <c r="T34" s="113"/>
      <c r="U34" s="90"/>
      <c r="V34" s="91"/>
      <c r="W34" s="90"/>
      <c r="X34" s="90"/>
      <c r="Y34" s="93"/>
      <c r="Z34" s="30">
        <v>2</v>
      </c>
    </row>
    <row r="35" spans="1:26" x14ac:dyDescent="0.25">
      <c r="A35" s="19"/>
      <c r="B35" s="484" t="s">
        <v>150</v>
      </c>
      <c r="C35" s="21">
        <v>20</v>
      </c>
      <c r="D35" s="21">
        <v>20</v>
      </c>
      <c r="E35" s="21">
        <v>40</v>
      </c>
      <c r="F35" s="50" t="s">
        <v>12</v>
      </c>
      <c r="G35" s="329">
        <v>35</v>
      </c>
      <c r="H35" s="483"/>
      <c r="I35" s="100"/>
      <c r="J35" s="478"/>
      <c r="K35" s="483">
        <v>20</v>
      </c>
      <c r="L35" s="100">
        <v>20</v>
      </c>
      <c r="M35" s="476">
        <v>3</v>
      </c>
      <c r="N35" s="19"/>
      <c r="O35" s="90"/>
      <c r="P35" s="91"/>
      <c r="Q35" s="352"/>
      <c r="R35" s="90"/>
      <c r="S35" s="92"/>
      <c r="T35" s="113"/>
      <c r="U35" s="90"/>
      <c r="V35" s="91"/>
      <c r="W35" s="90"/>
      <c r="X35" s="90"/>
      <c r="Y35" s="93"/>
      <c r="Z35" s="30">
        <v>3</v>
      </c>
    </row>
    <row r="36" spans="1:26" x14ac:dyDescent="0.25">
      <c r="A36" s="31">
        <v>2</v>
      </c>
      <c r="B36" s="160" t="s">
        <v>43</v>
      </c>
      <c r="C36" s="21">
        <v>20</v>
      </c>
      <c r="D36" s="21">
        <v>20</v>
      </c>
      <c r="E36" s="21">
        <f t="shared" ref="E36:E40" si="5">C36+D36</f>
        <v>40</v>
      </c>
      <c r="F36" s="50" t="s">
        <v>12</v>
      </c>
      <c r="G36" s="329">
        <v>35</v>
      </c>
      <c r="H36" s="455">
        <v>20</v>
      </c>
      <c r="I36" s="50">
        <v>20</v>
      </c>
      <c r="J36" s="314">
        <v>3</v>
      </c>
      <c r="K36" s="455"/>
      <c r="L36" s="50"/>
      <c r="M36" s="310"/>
      <c r="N36" s="31"/>
      <c r="O36" s="36"/>
      <c r="P36" s="37"/>
      <c r="Q36" s="114"/>
      <c r="R36" s="36"/>
      <c r="S36" s="38"/>
      <c r="T36" s="115"/>
      <c r="U36" s="36"/>
      <c r="V36" s="37"/>
      <c r="W36" s="36"/>
      <c r="X36" s="36"/>
      <c r="Y36" s="39"/>
      <c r="Z36" s="40">
        <v>3</v>
      </c>
    </row>
    <row r="37" spans="1:26" x14ac:dyDescent="0.25">
      <c r="A37" s="31">
        <v>3</v>
      </c>
      <c r="B37" s="485" t="s">
        <v>44</v>
      </c>
      <c r="C37" s="21">
        <v>10</v>
      </c>
      <c r="D37" s="21">
        <v>10</v>
      </c>
      <c r="E37" s="21">
        <v>20</v>
      </c>
      <c r="F37" s="50" t="s">
        <v>19</v>
      </c>
      <c r="G37" s="329">
        <v>25</v>
      </c>
      <c r="H37" s="455"/>
      <c r="I37" s="50"/>
      <c r="J37" s="314"/>
      <c r="K37" s="455">
        <v>10</v>
      </c>
      <c r="L37" s="50">
        <v>10</v>
      </c>
      <c r="M37" s="310">
        <v>1</v>
      </c>
      <c r="N37" s="31"/>
      <c r="O37" s="36"/>
      <c r="P37" s="37"/>
      <c r="Q37" s="114"/>
      <c r="R37" s="36"/>
      <c r="S37" s="38"/>
      <c r="T37" s="115"/>
      <c r="U37" s="36"/>
      <c r="V37" s="37"/>
      <c r="W37" s="36"/>
      <c r="X37" s="36"/>
      <c r="Y37" s="39"/>
      <c r="Z37" s="40">
        <v>1</v>
      </c>
    </row>
    <row r="38" spans="1:26" x14ac:dyDescent="0.25">
      <c r="A38" s="31">
        <v>4</v>
      </c>
      <c r="B38" s="160" t="s">
        <v>157</v>
      </c>
      <c r="C38" s="21">
        <v>25</v>
      </c>
      <c r="D38" s="21">
        <f t="shared" ref="D38:D40" si="6">I38+L38+O38+R38+U38+X38</f>
        <v>0</v>
      </c>
      <c r="E38" s="21">
        <v>25</v>
      </c>
      <c r="F38" s="50" t="s">
        <v>19</v>
      </c>
      <c r="G38" s="329">
        <v>25</v>
      </c>
      <c r="H38" s="114"/>
      <c r="I38" s="36"/>
      <c r="J38" s="37"/>
      <c r="K38" s="36"/>
      <c r="L38" s="36"/>
      <c r="M38" s="38"/>
      <c r="N38" s="311">
        <v>25</v>
      </c>
      <c r="O38" s="36">
        <v>0</v>
      </c>
      <c r="P38" s="37">
        <v>2</v>
      </c>
      <c r="Q38" s="36"/>
      <c r="R38" s="36"/>
      <c r="S38" s="38"/>
      <c r="T38" s="31"/>
      <c r="U38" s="36"/>
      <c r="V38" s="37"/>
      <c r="W38" s="36"/>
      <c r="X38" s="36"/>
      <c r="Y38" s="39"/>
      <c r="Z38" s="40">
        <v>2</v>
      </c>
    </row>
    <row r="39" spans="1:26" ht="25.5" x14ac:dyDescent="0.25">
      <c r="A39" s="19">
        <v>5</v>
      </c>
      <c r="B39" s="160" t="s">
        <v>127</v>
      </c>
      <c r="C39" s="21">
        <v>15</v>
      </c>
      <c r="D39" s="21">
        <f t="shared" si="6"/>
        <v>0</v>
      </c>
      <c r="E39" s="21">
        <f t="shared" si="5"/>
        <v>15</v>
      </c>
      <c r="F39" s="50" t="s">
        <v>19</v>
      </c>
      <c r="G39" s="329">
        <v>10</v>
      </c>
      <c r="H39" s="114">
        <v>15</v>
      </c>
      <c r="I39" s="36">
        <v>0</v>
      </c>
      <c r="J39" s="314">
        <v>1</v>
      </c>
      <c r="K39" s="36"/>
      <c r="L39" s="36"/>
      <c r="M39" s="38"/>
      <c r="N39" s="311"/>
      <c r="O39" s="50"/>
      <c r="P39" s="314"/>
      <c r="Q39" s="36"/>
      <c r="R39" s="36"/>
      <c r="S39" s="38"/>
      <c r="T39" s="31"/>
      <c r="U39" s="36"/>
      <c r="V39" s="37"/>
      <c r="W39" s="36"/>
      <c r="X39" s="36"/>
      <c r="Y39" s="39"/>
      <c r="Z39" s="40">
        <v>1</v>
      </c>
    </row>
    <row r="40" spans="1:26" ht="15.75" customHeight="1" x14ac:dyDescent="0.25">
      <c r="A40" s="31">
        <v>6</v>
      </c>
      <c r="B40" s="160" t="s">
        <v>45</v>
      </c>
      <c r="C40" s="21">
        <v>15</v>
      </c>
      <c r="D40" s="21">
        <f t="shared" si="6"/>
        <v>0</v>
      </c>
      <c r="E40" s="22">
        <f t="shared" si="5"/>
        <v>15</v>
      </c>
      <c r="F40" s="23" t="s">
        <v>19</v>
      </c>
      <c r="G40" s="35">
        <v>10</v>
      </c>
      <c r="H40" s="311"/>
      <c r="I40" s="50"/>
      <c r="J40" s="314"/>
      <c r="K40" s="36"/>
      <c r="L40" s="36"/>
      <c r="M40" s="38"/>
      <c r="N40" s="311">
        <v>15</v>
      </c>
      <c r="O40" s="50">
        <v>0</v>
      </c>
      <c r="P40" s="314">
        <v>1</v>
      </c>
      <c r="Q40" s="36"/>
      <c r="R40" s="36"/>
      <c r="S40" s="38"/>
      <c r="T40" s="31"/>
      <c r="U40" s="36"/>
      <c r="V40" s="37"/>
      <c r="W40" s="36"/>
      <c r="X40" s="36"/>
      <c r="Y40" s="39"/>
      <c r="Z40" s="40">
        <v>1</v>
      </c>
    </row>
    <row r="41" spans="1:26" x14ac:dyDescent="0.25">
      <c r="A41" s="31"/>
      <c r="B41" s="101" t="s">
        <v>40</v>
      </c>
      <c r="C41" s="116">
        <f>SUM(C34:C40)</f>
        <v>120</v>
      </c>
      <c r="D41" s="116">
        <f>SUM(D34:D40)</f>
        <v>60</v>
      </c>
      <c r="E41" s="116">
        <f>SUM(E34:E40)</f>
        <v>180</v>
      </c>
      <c r="F41" s="34"/>
      <c r="G41" s="102">
        <f t="shared" ref="G41:N41" si="7">SUM(G34:G40)</f>
        <v>165</v>
      </c>
      <c r="H41" s="103">
        <f t="shared" si="7"/>
        <v>50</v>
      </c>
      <c r="I41" s="34">
        <f t="shared" si="7"/>
        <v>30</v>
      </c>
      <c r="J41" s="34">
        <f t="shared" si="7"/>
        <v>6</v>
      </c>
      <c r="K41" s="34">
        <f t="shared" si="7"/>
        <v>30</v>
      </c>
      <c r="L41" s="34">
        <f t="shared" si="7"/>
        <v>30</v>
      </c>
      <c r="M41" s="104">
        <f t="shared" si="7"/>
        <v>4</v>
      </c>
      <c r="N41" s="103">
        <f t="shared" si="7"/>
        <v>40</v>
      </c>
      <c r="O41" s="34">
        <f>SUM(O34:O38)</f>
        <v>0</v>
      </c>
      <c r="P41" s="34">
        <f>SUM(P34:P40)</f>
        <v>3</v>
      </c>
      <c r="Q41" s="34">
        <f t="shared" ref="Q41:Y41" si="8">SUM(Q34:Q38)</f>
        <v>0</v>
      </c>
      <c r="R41" s="34">
        <f t="shared" si="8"/>
        <v>0</v>
      </c>
      <c r="S41" s="104">
        <f t="shared" si="8"/>
        <v>0</v>
      </c>
      <c r="T41" s="103">
        <f t="shared" si="8"/>
        <v>0</v>
      </c>
      <c r="U41" s="34">
        <f t="shared" si="8"/>
        <v>0</v>
      </c>
      <c r="V41" s="34">
        <f t="shared" si="8"/>
        <v>0</v>
      </c>
      <c r="W41" s="34">
        <f t="shared" si="8"/>
        <v>0</v>
      </c>
      <c r="X41" s="34">
        <f t="shared" si="8"/>
        <v>0</v>
      </c>
      <c r="Y41" s="104">
        <f t="shared" si="8"/>
        <v>0</v>
      </c>
      <c r="Z41" s="105">
        <f>SUM(Z34:Z40)</f>
        <v>13</v>
      </c>
    </row>
    <row r="42" spans="1:26" ht="15.75" thickBot="1" x14ac:dyDescent="0.3">
      <c r="A42" s="117"/>
      <c r="B42" s="118" t="s">
        <v>28</v>
      </c>
      <c r="C42" s="119">
        <f>C41/E41</f>
        <v>0.66666666666666663</v>
      </c>
      <c r="D42" s="119">
        <f>D41/E41</f>
        <v>0.33333333333333331</v>
      </c>
      <c r="E42" s="120"/>
      <c r="F42" s="121"/>
      <c r="G42" s="122"/>
      <c r="H42" s="123"/>
      <c r="I42" s="121"/>
      <c r="J42" s="121"/>
      <c r="K42" s="121"/>
      <c r="L42" s="121"/>
      <c r="M42" s="122"/>
      <c r="N42" s="123"/>
      <c r="O42" s="121"/>
      <c r="P42" s="121"/>
      <c r="Q42" s="121"/>
      <c r="R42" s="121"/>
      <c r="S42" s="122"/>
      <c r="T42" s="123"/>
      <c r="U42" s="121"/>
      <c r="V42" s="121"/>
      <c r="W42" s="121"/>
      <c r="X42" s="121"/>
      <c r="Y42" s="121"/>
      <c r="Z42" s="124"/>
    </row>
    <row r="43" spans="1:26" ht="15.75" thickBot="1" x14ac:dyDescent="0.3">
      <c r="A43" s="109" t="s">
        <v>46</v>
      </c>
      <c r="B43" s="125" t="s">
        <v>47</v>
      </c>
      <c r="C43" s="126"/>
      <c r="D43" s="127"/>
      <c r="E43" s="128"/>
      <c r="F43" s="127"/>
      <c r="G43" s="129"/>
      <c r="H43" s="130"/>
      <c r="I43" s="129"/>
      <c r="J43" s="129"/>
      <c r="K43" s="129"/>
      <c r="L43" s="129"/>
      <c r="M43" s="131"/>
      <c r="N43" s="130"/>
      <c r="O43" s="129"/>
      <c r="P43" s="129"/>
      <c r="Q43" s="129"/>
      <c r="R43" s="129"/>
      <c r="S43" s="131"/>
      <c r="T43" s="130"/>
      <c r="U43" s="129"/>
      <c r="V43" s="129"/>
      <c r="W43" s="129"/>
      <c r="X43" s="129"/>
      <c r="Y43" s="129"/>
      <c r="Z43" s="132"/>
    </row>
    <row r="44" spans="1:26" x14ac:dyDescent="0.25">
      <c r="A44" s="19">
        <v>1</v>
      </c>
      <c r="B44" s="112" t="s">
        <v>128</v>
      </c>
      <c r="C44" s="21">
        <v>20</v>
      </c>
      <c r="D44" s="21">
        <f t="shared" ref="D44:D48" si="9">I44+L44+O44+R44+U44+X44</f>
        <v>10</v>
      </c>
      <c r="E44" s="22">
        <f>C44+D44</f>
        <v>30</v>
      </c>
      <c r="F44" s="23" t="s">
        <v>19</v>
      </c>
      <c r="G44" s="24">
        <v>20</v>
      </c>
      <c r="H44" s="25"/>
      <c r="I44" s="26"/>
      <c r="J44" s="27"/>
      <c r="K44" s="26">
        <v>20</v>
      </c>
      <c r="L44" s="26">
        <v>10</v>
      </c>
      <c r="M44" s="154">
        <v>2</v>
      </c>
      <c r="N44" s="25"/>
      <c r="O44" s="26"/>
      <c r="P44" s="27"/>
      <c r="Q44" s="26"/>
      <c r="R44" s="26"/>
      <c r="S44" s="28"/>
      <c r="T44" s="25"/>
      <c r="U44" s="26"/>
      <c r="V44" s="27"/>
      <c r="W44" s="133"/>
      <c r="X44" s="26"/>
      <c r="Y44" s="29"/>
      <c r="Z44" s="30">
        <v>2</v>
      </c>
    </row>
    <row r="45" spans="1:26" x14ac:dyDescent="0.25">
      <c r="A45" s="19">
        <v>2</v>
      </c>
      <c r="B45" s="112" t="s">
        <v>48</v>
      </c>
      <c r="C45" s="21">
        <v>5</v>
      </c>
      <c r="D45" s="21">
        <v>25</v>
      </c>
      <c r="E45" s="22">
        <v>30</v>
      </c>
      <c r="F45" s="23" t="s">
        <v>19</v>
      </c>
      <c r="G45" s="24">
        <v>20</v>
      </c>
      <c r="H45" s="19">
        <v>5</v>
      </c>
      <c r="I45" s="90">
        <v>25</v>
      </c>
      <c r="J45" s="345">
        <v>2</v>
      </c>
      <c r="K45" s="90"/>
      <c r="L45" s="90"/>
      <c r="M45" s="346"/>
      <c r="N45" s="19"/>
      <c r="O45" s="90"/>
      <c r="P45" s="91"/>
      <c r="Q45" s="90"/>
      <c r="R45" s="90"/>
      <c r="S45" s="92"/>
      <c r="T45" s="19"/>
      <c r="U45" s="90"/>
      <c r="V45" s="91"/>
      <c r="W45" s="134"/>
      <c r="X45" s="90"/>
      <c r="Y45" s="93"/>
      <c r="Z45" s="30">
        <v>2</v>
      </c>
    </row>
    <row r="46" spans="1:26" ht="25.5" x14ac:dyDescent="0.25">
      <c r="A46" s="31">
        <v>3</v>
      </c>
      <c r="B46" s="94" t="s">
        <v>49</v>
      </c>
      <c r="C46" s="21">
        <v>30</v>
      </c>
      <c r="D46" s="21">
        <f t="shared" si="9"/>
        <v>60</v>
      </c>
      <c r="E46" s="22">
        <f>C46+D46</f>
        <v>90</v>
      </c>
      <c r="F46" s="51" t="s">
        <v>19</v>
      </c>
      <c r="G46" s="24">
        <v>60</v>
      </c>
      <c r="H46" s="31"/>
      <c r="I46" s="36"/>
      <c r="J46" s="37"/>
      <c r="K46" s="36">
        <v>10</v>
      </c>
      <c r="L46" s="36">
        <v>20</v>
      </c>
      <c r="M46" s="46">
        <v>2</v>
      </c>
      <c r="N46" s="31">
        <v>10</v>
      </c>
      <c r="O46" s="36">
        <v>20</v>
      </c>
      <c r="P46" s="37">
        <v>2</v>
      </c>
      <c r="Q46" s="36">
        <v>10</v>
      </c>
      <c r="R46" s="36">
        <v>20</v>
      </c>
      <c r="S46" s="506">
        <v>2</v>
      </c>
      <c r="T46" s="31"/>
      <c r="U46" s="36"/>
      <c r="V46" s="37"/>
      <c r="W46" s="135"/>
      <c r="X46" s="36"/>
      <c r="Y46" s="39"/>
      <c r="Z46" s="40">
        <v>6</v>
      </c>
    </row>
    <row r="47" spans="1:26" ht="25.5" x14ac:dyDescent="0.25">
      <c r="A47" s="31" t="s">
        <v>181</v>
      </c>
      <c r="B47" s="160" t="s">
        <v>148</v>
      </c>
      <c r="C47" s="21"/>
      <c r="D47" s="21"/>
      <c r="E47" s="22"/>
      <c r="F47" s="23" t="s">
        <v>12</v>
      </c>
      <c r="G47" s="24" t="s">
        <v>149</v>
      </c>
      <c r="H47" s="31"/>
      <c r="I47" s="36"/>
      <c r="J47" s="37"/>
      <c r="K47" s="36"/>
      <c r="L47" s="36"/>
      <c r="M47" s="158"/>
      <c r="N47" s="31"/>
      <c r="O47" s="36"/>
      <c r="P47" s="37"/>
      <c r="Q47" s="36"/>
      <c r="R47" s="284" t="s">
        <v>149</v>
      </c>
      <c r="S47" s="507">
        <v>2</v>
      </c>
      <c r="T47" s="114"/>
      <c r="U47" s="36"/>
      <c r="V47" s="37"/>
      <c r="W47" s="135"/>
      <c r="X47" s="36"/>
      <c r="Y47" s="39"/>
      <c r="Z47" s="40">
        <v>2</v>
      </c>
    </row>
    <row r="48" spans="1:26" ht="25.5" x14ac:dyDescent="0.25">
      <c r="A48" s="31">
        <v>4</v>
      </c>
      <c r="B48" s="94" t="s">
        <v>50</v>
      </c>
      <c r="C48" s="21">
        <v>20</v>
      </c>
      <c r="D48" s="21">
        <f t="shared" si="9"/>
        <v>10</v>
      </c>
      <c r="E48" s="22">
        <f>C48+D48</f>
        <v>30</v>
      </c>
      <c r="F48" s="23" t="s">
        <v>19</v>
      </c>
      <c r="G48" s="24">
        <v>20</v>
      </c>
      <c r="H48" s="31"/>
      <c r="I48" s="36"/>
      <c r="J48" s="37"/>
      <c r="K48" s="36"/>
      <c r="L48" s="36"/>
      <c r="M48" s="45"/>
      <c r="N48" s="31">
        <v>20</v>
      </c>
      <c r="O48" s="36">
        <v>10</v>
      </c>
      <c r="P48" s="37">
        <v>2</v>
      </c>
      <c r="Q48" s="36"/>
      <c r="R48" s="136"/>
      <c r="S48" s="137"/>
      <c r="T48" s="138"/>
      <c r="U48" s="99"/>
      <c r="V48" s="99"/>
      <c r="W48" s="135"/>
      <c r="X48" s="36"/>
      <c r="Y48" s="39"/>
      <c r="Z48" s="40">
        <v>2</v>
      </c>
    </row>
    <row r="49" spans="1:26" ht="25.5" x14ac:dyDescent="0.25">
      <c r="A49" s="31">
        <v>5</v>
      </c>
      <c r="B49" s="94" t="s">
        <v>51</v>
      </c>
      <c r="C49" s="21">
        <v>5</v>
      </c>
      <c r="D49" s="21">
        <v>20</v>
      </c>
      <c r="E49" s="22">
        <v>25</v>
      </c>
      <c r="F49" s="23" t="s">
        <v>19</v>
      </c>
      <c r="G49" s="24">
        <v>25</v>
      </c>
      <c r="H49" s="31"/>
      <c r="I49" s="36"/>
      <c r="J49" s="37"/>
      <c r="K49" s="36">
        <v>3</v>
      </c>
      <c r="L49" s="36">
        <v>10</v>
      </c>
      <c r="M49" s="45">
        <v>1</v>
      </c>
      <c r="N49" s="31"/>
      <c r="O49" s="36"/>
      <c r="P49" s="37"/>
      <c r="Q49" s="50"/>
      <c r="R49" s="284"/>
      <c r="S49" s="315"/>
      <c r="T49" s="31">
        <v>2</v>
      </c>
      <c r="U49" s="36">
        <v>10</v>
      </c>
      <c r="V49" s="508">
        <v>1</v>
      </c>
      <c r="W49" s="135"/>
      <c r="X49" s="36"/>
      <c r="Y49" s="39"/>
      <c r="Z49" s="40">
        <v>2</v>
      </c>
    </row>
    <row r="50" spans="1:26" x14ac:dyDescent="0.25">
      <c r="A50" s="31"/>
      <c r="B50" s="101" t="s">
        <v>40</v>
      </c>
      <c r="C50" s="116">
        <f>SUM(C44:C49)</f>
        <v>80</v>
      </c>
      <c r="D50" s="116">
        <f>SUM(D44:D49)</f>
        <v>125</v>
      </c>
      <c r="E50" s="139">
        <f>SUM(E44:E49)</f>
        <v>205</v>
      </c>
      <c r="F50" s="34"/>
      <c r="G50" s="102">
        <f>SUM(G44:G49)</f>
        <v>145</v>
      </c>
      <c r="H50" s="103">
        <f>SUM(H44:H48)</f>
        <v>5</v>
      </c>
      <c r="I50" s="34">
        <f>SUM(I44:I48)</f>
        <v>25</v>
      </c>
      <c r="J50" s="34">
        <f>SUM(J44:J48)</f>
        <v>2</v>
      </c>
      <c r="K50" s="34">
        <f>SUM(K44:K49)</f>
        <v>33</v>
      </c>
      <c r="L50" s="34">
        <f>SUM(L44:L49)</f>
        <v>40</v>
      </c>
      <c r="M50" s="34">
        <v>5</v>
      </c>
      <c r="N50" s="103">
        <f>SUM(N44:N48)</f>
        <v>30</v>
      </c>
      <c r="O50" s="34">
        <f>SUM(O44:O48)</f>
        <v>30</v>
      </c>
      <c r="P50" s="34">
        <f>SUM(P44:P48)</f>
        <v>4</v>
      </c>
      <c r="Q50" s="34">
        <f>SUM(Q44:Q48)</f>
        <v>10</v>
      </c>
      <c r="R50" s="34">
        <f>SUM(R44:R48)</f>
        <v>20</v>
      </c>
      <c r="S50" s="34">
        <f>SUM(S44:S49)</f>
        <v>4</v>
      </c>
      <c r="T50" s="103">
        <f>SUM(T44:T48)</f>
        <v>0</v>
      </c>
      <c r="U50" s="34">
        <f>SUM(U44:U48)</f>
        <v>0</v>
      </c>
      <c r="V50" s="34">
        <f>SUM(V44:V49)</f>
        <v>1</v>
      </c>
      <c r="W50" s="34">
        <f>SUM(W44:W48)</f>
        <v>0</v>
      </c>
      <c r="X50" s="34">
        <f>SUM(X44:X48)</f>
        <v>0</v>
      </c>
      <c r="Y50" s="102">
        <f>SUM(Y44:Y48)</f>
        <v>0</v>
      </c>
      <c r="Z50" s="105">
        <f>SUM(Z44:Z49)</f>
        <v>16</v>
      </c>
    </row>
    <row r="51" spans="1:26" ht="15.75" thickBot="1" x14ac:dyDescent="0.3">
      <c r="A51" s="117"/>
      <c r="B51" s="118" t="s">
        <v>28</v>
      </c>
      <c r="C51" s="119">
        <f>C50/E50</f>
        <v>0.3902439024390244</v>
      </c>
      <c r="D51" s="119">
        <f>D50/E50</f>
        <v>0.6097560975609756</v>
      </c>
      <c r="E51" s="140"/>
      <c r="F51" s="121"/>
      <c r="G51" s="121"/>
      <c r="H51" s="141"/>
      <c r="I51" s="142"/>
      <c r="J51" s="142"/>
      <c r="K51" s="142"/>
      <c r="L51" s="142"/>
      <c r="M51" s="143"/>
      <c r="N51" s="141"/>
      <c r="O51" s="142"/>
      <c r="P51" s="142"/>
      <c r="Q51" s="142"/>
      <c r="R51" s="142"/>
      <c r="S51" s="143"/>
      <c r="T51" s="141"/>
      <c r="U51" s="142"/>
      <c r="V51" s="142"/>
      <c r="W51" s="142"/>
      <c r="X51" s="142"/>
      <c r="Y51" s="143"/>
      <c r="Z51" s="124"/>
    </row>
    <row r="52" spans="1:26" ht="15.75" thickBot="1" x14ac:dyDescent="0.3">
      <c r="A52" s="12"/>
      <c r="B52" s="144" t="s">
        <v>52</v>
      </c>
      <c r="C52" s="145"/>
      <c r="D52" s="146"/>
      <c r="E52" s="146"/>
      <c r="F52" s="146"/>
      <c r="G52" s="146"/>
      <c r="H52" s="147"/>
      <c r="I52" s="146"/>
      <c r="J52" s="146"/>
      <c r="K52" s="146"/>
      <c r="L52" s="146"/>
      <c r="M52" s="148"/>
      <c r="N52" s="147"/>
      <c r="O52" s="146"/>
      <c r="P52" s="146"/>
      <c r="Q52" s="146"/>
      <c r="R52" s="146"/>
      <c r="S52" s="148"/>
      <c r="T52" s="147"/>
      <c r="U52" s="146"/>
      <c r="V52" s="146"/>
      <c r="W52" s="146"/>
      <c r="X52" s="146"/>
      <c r="Y52" s="146"/>
      <c r="Z52" s="149"/>
    </row>
    <row r="53" spans="1:26" x14ac:dyDescent="0.25">
      <c r="A53" s="150">
        <v>1</v>
      </c>
      <c r="B53" s="151" t="s">
        <v>53</v>
      </c>
      <c r="C53" s="21">
        <v>5</v>
      </c>
      <c r="D53" s="21">
        <f>I53+L53+O53+R53+U53+X53</f>
        <v>60</v>
      </c>
      <c r="E53" s="22">
        <f>C53+D53</f>
        <v>65</v>
      </c>
      <c r="F53" s="152" t="s">
        <v>19</v>
      </c>
      <c r="G53" s="44">
        <v>35</v>
      </c>
      <c r="H53" s="25">
        <v>5</v>
      </c>
      <c r="I53" s="26">
        <v>20</v>
      </c>
      <c r="J53" s="153">
        <v>2</v>
      </c>
      <c r="K53" s="26">
        <v>0</v>
      </c>
      <c r="L53" s="26">
        <v>20</v>
      </c>
      <c r="M53" s="154">
        <v>1</v>
      </c>
      <c r="N53" s="25">
        <v>0</v>
      </c>
      <c r="O53" s="26">
        <v>20</v>
      </c>
      <c r="P53" s="153">
        <v>1</v>
      </c>
      <c r="Q53" s="26"/>
      <c r="R53" s="26"/>
      <c r="S53" s="154"/>
      <c r="T53" s="25"/>
      <c r="U53" s="26"/>
      <c r="V53" s="153"/>
      <c r="W53" s="26"/>
      <c r="X53" s="26"/>
      <c r="Y53" s="155"/>
      <c r="Z53" s="156">
        <v>4</v>
      </c>
    </row>
    <row r="54" spans="1:26" x14ac:dyDescent="0.25">
      <c r="A54" s="150" t="s">
        <v>180</v>
      </c>
      <c r="B54" s="484" t="s">
        <v>145</v>
      </c>
      <c r="C54" s="21"/>
      <c r="D54" s="21"/>
      <c r="E54" s="22"/>
      <c r="F54" s="353" t="s">
        <v>12</v>
      </c>
      <c r="G54" s="44" t="s">
        <v>144</v>
      </c>
      <c r="H54" s="19"/>
      <c r="I54" s="90"/>
      <c r="J54" s="345"/>
      <c r="K54" s="90"/>
      <c r="L54" s="90"/>
      <c r="M54" s="346"/>
      <c r="N54" s="19"/>
      <c r="O54" s="100" t="s">
        <v>143</v>
      </c>
      <c r="P54" s="486">
        <v>1</v>
      </c>
      <c r="Q54" s="90"/>
      <c r="R54" s="90"/>
      <c r="S54" s="346"/>
      <c r="T54" s="19"/>
      <c r="U54" s="90"/>
      <c r="V54" s="345"/>
      <c r="W54" s="90"/>
      <c r="X54" s="90"/>
      <c r="Y54" s="347"/>
      <c r="Z54" s="156">
        <v>1</v>
      </c>
    </row>
    <row r="55" spans="1:26" x14ac:dyDescent="0.25">
      <c r="A55" s="343">
        <v>2</v>
      </c>
      <c r="B55" s="160" t="s">
        <v>54</v>
      </c>
      <c r="C55" s="21">
        <v>5</v>
      </c>
      <c r="D55" s="21">
        <f t="shared" ref="D55:D81" si="10">I55+L55+O55+R55+U55+X55</f>
        <v>60</v>
      </c>
      <c r="E55" s="22">
        <f t="shared" ref="E55:E81" si="11">C55+D55</f>
        <v>65</v>
      </c>
      <c r="F55" s="43" t="s">
        <v>19</v>
      </c>
      <c r="G55" s="44">
        <v>35</v>
      </c>
      <c r="H55" s="31">
        <v>5</v>
      </c>
      <c r="I55" s="36">
        <v>20</v>
      </c>
      <c r="J55" s="45">
        <v>2</v>
      </c>
      <c r="K55" s="36">
        <v>0</v>
      </c>
      <c r="L55" s="36">
        <v>20</v>
      </c>
      <c r="M55" s="46">
        <v>1</v>
      </c>
      <c r="N55" s="31">
        <v>0</v>
      </c>
      <c r="O55" s="50">
        <v>20</v>
      </c>
      <c r="P55" s="319">
        <v>1</v>
      </c>
      <c r="Q55" s="36"/>
      <c r="R55" s="36"/>
      <c r="S55" s="46"/>
      <c r="T55" s="31"/>
      <c r="U55" s="36"/>
      <c r="V55" s="45"/>
      <c r="W55" s="36"/>
      <c r="X55" s="36"/>
      <c r="Y55" s="158"/>
      <c r="Z55" s="48">
        <v>4</v>
      </c>
    </row>
    <row r="56" spans="1:26" ht="29.25" customHeight="1" x14ac:dyDescent="0.25">
      <c r="A56" s="343" t="s">
        <v>179</v>
      </c>
      <c r="B56" s="160" t="s">
        <v>146</v>
      </c>
      <c r="C56" s="21"/>
      <c r="D56" s="21"/>
      <c r="E56" s="22"/>
      <c r="F56" s="43" t="s">
        <v>12</v>
      </c>
      <c r="G56" s="44" t="s">
        <v>143</v>
      </c>
      <c r="H56" s="31"/>
      <c r="I56" s="36"/>
      <c r="J56" s="45"/>
      <c r="K56" s="36"/>
      <c r="L56" s="36"/>
      <c r="M56" s="46"/>
      <c r="N56" s="31"/>
      <c r="O56" s="50" t="s">
        <v>143</v>
      </c>
      <c r="P56" s="319">
        <v>1</v>
      </c>
      <c r="Q56" s="36"/>
      <c r="R56" s="36"/>
      <c r="S56" s="46"/>
      <c r="T56" s="31"/>
      <c r="U56" s="36"/>
      <c r="V56" s="45"/>
      <c r="W56" s="36"/>
      <c r="X56" s="36"/>
      <c r="Y56" s="158"/>
      <c r="Z56" s="48">
        <v>1</v>
      </c>
    </row>
    <row r="57" spans="1:26" x14ac:dyDescent="0.25">
      <c r="A57" s="41">
        <v>3</v>
      </c>
      <c r="B57" s="160" t="s">
        <v>55</v>
      </c>
      <c r="C57" s="21">
        <v>5</v>
      </c>
      <c r="D57" s="21">
        <f t="shared" si="10"/>
        <v>60</v>
      </c>
      <c r="E57" s="22">
        <f t="shared" si="11"/>
        <v>65</v>
      </c>
      <c r="F57" s="43" t="s">
        <v>19</v>
      </c>
      <c r="G57" s="44">
        <v>35</v>
      </c>
      <c r="H57" s="31"/>
      <c r="I57" s="36"/>
      <c r="J57" s="45"/>
      <c r="K57" s="36">
        <v>5</v>
      </c>
      <c r="L57" s="36">
        <v>15</v>
      </c>
      <c r="M57" s="46">
        <v>1</v>
      </c>
      <c r="N57" s="31">
        <v>0</v>
      </c>
      <c r="O57" s="50">
        <v>15</v>
      </c>
      <c r="P57" s="319">
        <v>1</v>
      </c>
      <c r="Q57" s="36">
        <v>0</v>
      </c>
      <c r="R57" s="36">
        <v>15</v>
      </c>
      <c r="S57" s="46">
        <v>1</v>
      </c>
      <c r="T57" s="31">
        <v>0</v>
      </c>
      <c r="U57" s="36">
        <v>15</v>
      </c>
      <c r="V57" s="159">
        <v>1</v>
      </c>
      <c r="W57" s="36"/>
      <c r="X57" s="36"/>
      <c r="Y57" s="158"/>
      <c r="Z57" s="48">
        <v>4</v>
      </c>
    </row>
    <row r="58" spans="1:26" x14ac:dyDescent="0.25">
      <c r="A58" s="343" t="s">
        <v>181</v>
      </c>
      <c r="B58" s="160" t="s">
        <v>147</v>
      </c>
      <c r="C58" s="21"/>
      <c r="D58" s="21"/>
      <c r="E58" s="22"/>
      <c r="F58" s="357" t="s">
        <v>12</v>
      </c>
      <c r="G58" s="44" t="s">
        <v>143</v>
      </c>
      <c r="H58" s="31"/>
      <c r="I58" s="36"/>
      <c r="J58" s="45"/>
      <c r="K58" s="36"/>
      <c r="L58" s="36"/>
      <c r="M58" s="46"/>
      <c r="N58" s="31"/>
      <c r="O58" s="36"/>
      <c r="P58" s="45"/>
      <c r="Q58" s="36"/>
      <c r="R58" s="36"/>
      <c r="S58" s="46"/>
      <c r="T58" s="31"/>
      <c r="U58" s="36" t="s">
        <v>143</v>
      </c>
      <c r="V58" s="43">
        <v>1</v>
      </c>
      <c r="W58" s="36"/>
      <c r="X58" s="36"/>
      <c r="Y58" s="158"/>
      <c r="Z58" s="48">
        <v>1</v>
      </c>
    </row>
    <row r="59" spans="1:26" x14ac:dyDescent="0.25">
      <c r="A59" s="41">
        <v>4</v>
      </c>
      <c r="B59" s="42" t="s">
        <v>56</v>
      </c>
      <c r="C59" s="21">
        <v>5</v>
      </c>
      <c r="D59" s="21">
        <v>20</v>
      </c>
      <c r="E59" s="22">
        <f t="shared" si="11"/>
        <v>25</v>
      </c>
      <c r="F59" s="23" t="s">
        <v>19</v>
      </c>
      <c r="G59" s="44">
        <v>25</v>
      </c>
      <c r="H59" s="31">
        <v>5</v>
      </c>
      <c r="I59" s="36">
        <v>20</v>
      </c>
      <c r="J59" s="45">
        <v>2</v>
      </c>
      <c r="K59" s="36"/>
      <c r="L59" s="36"/>
      <c r="M59" s="46"/>
      <c r="N59" s="31"/>
      <c r="O59" s="36"/>
      <c r="P59" s="45"/>
      <c r="Q59" s="36"/>
      <c r="R59" s="36"/>
      <c r="S59" s="46"/>
      <c r="T59" s="31"/>
      <c r="U59" s="36"/>
      <c r="V59" s="45"/>
      <c r="W59" s="36"/>
      <c r="X59" s="36"/>
      <c r="Y59" s="158"/>
      <c r="Z59" s="48">
        <v>2</v>
      </c>
    </row>
    <row r="60" spans="1:26" x14ac:dyDescent="0.25">
      <c r="A60" s="41">
        <v>5</v>
      </c>
      <c r="B60" s="42" t="s">
        <v>57</v>
      </c>
      <c r="C60" s="21">
        <v>5</v>
      </c>
      <c r="D60" s="309">
        <v>20</v>
      </c>
      <c r="E60" s="312">
        <v>25</v>
      </c>
      <c r="F60" s="23" t="s">
        <v>19</v>
      </c>
      <c r="G60" s="44">
        <v>25</v>
      </c>
      <c r="H60" s="31"/>
      <c r="I60" s="36"/>
      <c r="J60" s="45"/>
      <c r="K60" s="36"/>
      <c r="L60" s="36"/>
      <c r="M60" s="46"/>
      <c r="N60" s="31"/>
      <c r="O60" s="36"/>
      <c r="P60" s="45"/>
      <c r="Q60" s="36">
        <v>5</v>
      </c>
      <c r="R60" s="50">
        <v>20</v>
      </c>
      <c r="S60" s="316">
        <v>2</v>
      </c>
      <c r="T60" s="31"/>
      <c r="U60" s="36"/>
      <c r="V60" s="45"/>
      <c r="W60" s="36"/>
      <c r="X60" s="36"/>
      <c r="Y60" s="158"/>
      <c r="Z60" s="48">
        <v>2</v>
      </c>
    </row>
    <row r="61" spans="1:26" x14ac:dyDescent="0.25">
      <c r="A61" s="41">
        <v>6</v>
      </c>
      <c r="B61" s="160" t="s">
        <v>58</v>
      </c>
      <c r="C61" s="21">
        <v>5</v>
      </c>
      <c r="D61" s="21">
        <v>10</v>
      </c>
      <c r="E61" s="22">
        <v>15</v>
      </c>
      <c r="F61" s="23" t="s">
        <v>19</v>
      </c>
      <c r="G61" s="44">
        <v>10</v>
      </c>
      <c r="H61" s="31"/>
      <c r="I61" s="36"/>
      <c r="J61" s="45"/>
      <c r="K61" s="99"/>
      <c r="L61" s="99"/>
      <c r="M61" s="161"/>
      <c r="N61" s="31"/>
      <c r="O61" s="36"/>
      <c r="P61" s="45"/>
      <c r="Q61" s="50">
        <v>5</v>
      </c>
      <c r="R61" s="50">
        <v>10</v>
      </c>
      <c r="S61" s="316">
        <v>1</v>
      </c>
      <c r="T61" s="311"/>
      <c r="U61" s="50"/>
      <c r="V61" s="319"/>
      <c r="W61" s="36"/>
      <c r="X61" s="36"/>
      <c r="Y61" s="158"/>
      <c r="Z61" s="48">
        <v>1</v>
      </c>
    </row>
    <row r="62" spans="1:26" x14ac:dyDescent="0.25">
      <c r="A62" s="41">
        <v>7</v>
      </c>
      <c r="B62" s="42" t="s">
        <v>59</v>
      </c>
      <c r="C62" s="309">
        <v>20</v>
      </c>
      <c r="D62" s="309">
        <f t="shared" si="10"/>
        <v>10</v>
      </c>
      <c r="E62" s="309">
        <f t="shared" si="11"/>
        <v>30</v>
      </c>
      <c r="F62" s="23" t="s">
        <v>19</v>
      </c>
      <c r="G62" s="44">
        <v>20</v>
      </c>
      <c r="H62" s="311">
        <v>20</v>
      </c>
      <c r="I62" s="36">
        <v>10</v>
      </c>
      <c r="J62" s="45">
        <v>2</v>
      </c>
      <c r="K62" s="36"/>
      <c r="L62" s="36"/>
      <c r="M62" s="46"/>
      <c r="N62" s="31"/>
      <c r="O62" s="36"/>
      <c r="P62" s="45"/>
      <c r="Q62" s="36"/>
      <c r="R62" s="36"/>
      <c r="S62" s="46"/>
      <c r="T62" s="31"/>
      <c r="U62" s="36"/>
      <c r="V62" s="45"/>
      <c r="W62" s="36"/>
      <c r="X62" s="36"/>
      <c r="Y62" s="158"/>
      <c r="Z62" s="48">
        <v>2</v>
      </c>
    </row>
    <row r="63" spans="1:26" x14ac:dyDescent="0.25">
      <c r="A63" s="41">
        <v>8</v>
      </c>
      <c r="B63" s="42" t="s">
        <v>60</v>
      </c>
      <c r="C63" s="309">
        <v>15</v>
      </c>
      <c r="D63" s="309">
        <v>0</v>
      </c>
      <c r="E63" s="309">
        <v>15</v>
      </c>
      <c r="F63" s="23" t="s">
        <v>19</v>
      </c>
      <c r="G63" s="44">
        <v>10</v>
      </c>
      <c r="H63" s="31">
        <v>15</v>
      </c>
      <c r="I63" s="36">
        <v>0</v>
      </c>
      <c r="J63" s="45">
        <v>1</v>
      </c>
      <c r="K63" s="36"/>
      <c r="L63" s="36"/>
      <c r="M63" s="46"/>
      <c r="N63" s="31"/>
      <c r="O63" s="36"/>
      <c r="P63" s="45"/>
      <c r="Q63" s="36"/>
      <c r="R63" s="36"/>
      <c r="S63" s="46"/>
      <c r="T63" s="31"/>
      <c r="U63" s="36"/>
      <c r="V63" s="45"/>
      <c r="W63" s="36"/>
      <c r="X63" s="36"/>
      <c r="Y63" s="158"/>
      <c r="Z63" s="162">
        <v>1</v>
      </c>
    </row>
    <row r="64" spans="1:26" ht="25.5" x14ac:dyDescent="0.25">
      <c r="A64" s="41">
        <v>9</v>
      </c>
      <c r="B64" s="42" t="s">
        <v>61</v>
      </c>
      <c r="C64" s="309">
        <v>10</v>
      </c>
      <c r="D64" s="309">
        <v>15</v>
      </c>
      <c r="E64" s="309">
        <v>25</v>
      </c>
      <c r="F64" s="23" t="s">
        <v>19</v>
      </c>
      <c r="G64" s="44">
        <v>25</v>
      </c>
      <c r="H64" s="31"/>
      <c r="I64" s="36"/>
      <c r="J64" s="45"/>
      <c r="K64" s="36"/>
      <c r="L64" s="36"/>
      <c r="M64" s="46"/>
      <c r="N64" s="311">
        <v>10</v>
      </c>
      <c r="O64" s="50">
        <v>15</v>
      </c>
      <c r="P64" s="319">
        <v>2</v>
      </c>
      <c r="Q64" s="50"/>
      <c r="R64" s="50"/>
      <c r="S64" s="316"/>
      <c r="T64" s="311"/>
      <c r="U64" s="50"/>
      <c r="V64" s="319"/>
      <c r="W64" s="36"/>
      <c r="X64" s="36"/>
      <c r="Y64" s="158"/>
      <c r="Z64" s="48">
        <v>2</v>
      </c>
    </row>
    <row r="65" spans="1:26" ht="27" customHeight="1" x14ac:dyDescent="0.25">
      <c r="A65" s="311">
        <v>10</v>
      </c>
      <c r="B65" s="160" t="s">
        <v>172</v>
      </c>
      <c r="C65" s="309">
        <v>5</v>
      </c>
      <c r="D65" s="309">
        <v>20</v>
      </c>
      <c r="E65" s="309">
        <f t="shared" si="11"/>
        <v>25</v>
      </c>
      <c r="F65" s="23" t="s">
        <v>19</v>
      </c>
      <c r="G65" s="44">
        <v>25</v>
      </c>
      <c r="H65" s="31"/>
      <c r="I65" s="36"/>
      <c r="J65" s="45"/>
      <c r="K65" s="36"/>
      <c r="L65" s="36"/>
      <c r="M65" s="46"/>
      <c r="N65" s="311"/>
      <c r="O65" s="50"/>
      <c r="P65" s="319"/>
      <c r="Q65" s="50"/>
      <c r="R65" s="50"/>
      <c r="S65" s="316"/>
      <c r="T65" s="311" t="s">
        <v>0</v>
      </c>
      <c r="U65" s="50"/>
      <c r="V65" s="319"/>
      <c r="W65" s="36">
        <v>5</v>
      </c>
      <c r="X65" s="36">
        <v>20</v>
      </c>
      <c r="Y65" s="158">
        <v>2</v>
      </c>
      <c r="Z65" s="48">
        <v>2</v>
      </c>
    </row>
    <row r="66" spans="1:26" x14ac:dyDescent="0.25">
      <c r="A66" s="311">
        <v>11</v>
      </c>
      <c r="B66" s="487" t="s">
        <v>62</v>
      </c>
      <c r="C66" s="309">
        <v>5</v>
      </c>
      <c r="D66" s="309">
        <v>25</v>
      </c>
      <c r="E66" s="309">
        <v>25</v>
      </c>
      <c r="F66" s="23" t="s">
        <v>19</v>
      </c>
      <c r="G66" s="44">
        <v>20</v>
      </c>
      <c r="H66" s="31">
        <v>5</v>
      </c>
      <c r="I66" s="50">
        <v>25</v>
      </c>
      <c r="J66" s="45">
        <v>2</v>
      </c>
      <c r="K66" s="36"/>
      <c r="L66" s="36"/>
      <c r="M66" s="46"/>
      <c r="N66" s="311"/>
      <c r="O66" s="50"/>
      <c r="P66" s="319"/>
      <c r="Q66" s="50"/>
      <c r="R66" s="50"/>
      <c r="S66" s="316"/>
      <c r="T66" s="311"/>
      <c r="U66" s="50"/>
      <c r="V66" s="319"/>
      <c r="W66" s="36"/>
      <c r="X66" s="36"/>
      <c r="Y66" s="158"/>
      <c r="Z66" s="48">
        <v>2</v>
      </c>
    </row>
    <row r="67" spans="1:26" ht="25.5" x14ac:dyDescent="0.25">
      <c r="A67" s="311">
        <v>12</v>
      </c>
      <c r="B67" s="487" t="s">
        <v>63</v>
      </c>
      <c r="C67" s="309">
        <v>5</v>
      </c>
      <c r="D67" s="309">
        <v>20</v>
      </c>
      <c r="E67" s="312">
        <v>25</v>
      </c>
      <c r="F67" s="23" t="s">
        <v>19</v>
      </c>
      <c r="G67" s="44">
        <v>25</v>
      </c>
      <c r="H67" s="31">
        <v>5</v>
      </c>
      <c r="I67" s="36">
        <v>20</v>
      </c>
      <c r="J67" s="45">
        <v>2</v>
      </c>
      <c r="K67" s="36"/>
      <c r="L67" s="36"/>
      <c r="M67" s="46"/>
      <c r="N67" s="311"/>
      <c r="O67" s="50"/>
      <c r="P67" s="319"/>
      <c r="Q67" s="50"/>
      <c r="R67" s="50"/>
      <c r="S67" s="316"/>
      <c r="T67" s="311"/>
      <c r="U67" s="50"/>
      <c r="V67" s="319"/>
      <c r="W67" s="36"/>
      <c r="X67" s="36"/>
      <c r="Y67" s="158"/>
      <c r="Z67" s="48">
        <v>2</v>
      </c>
    </row>
    <row r="68" spans="1:26" x14ac:dyDescent="0.25">
      <c r="A68" s="311">
        <v>13</v>
      </c>
      <c r="B68" s="487" t="s">
        <v>138</v>
      </c>
      <c r="C68" s="309">
        <v>5</v>
      </c>
      <c r="D68" s="309">
        <v>25</v>
      </c>
      <c r="E68" s="312">
        <v>30</v>
      </c>
      <c r="F68" s="23" t="s">
        <v>19</v>
      </c>
      <c r="G68" s="44">
        <v>20</v>
      </c>
      <c r="H68" s="31">
        <v>5</v>
      </c>
      <c r="I68" s="36">
        <v>25</v>
      </c>
      <c r="J68" s="45">
        <v>2</v>
      </c>
      <c r="K68" s="36"/>
      <c r="L68" s="36"/>
      <c r="M68" s="46"/>
      <c r="N68" s="311"/>
      <c r="O68" s="50"/>
      <c r="P68" s="319"/>
      <c r="Q68" s="50"/>
      <c r="R68" s="50"/>
      <c r="S68" s="316"/>
      <c r="T68" s="311"/>
      <c r="U68" s="50"/>
      <c r="V68" s="319"/>
      <c r="W68" s="36"/>
      <c r="X68" s="36"/>
      <c r="Y68" s="158"/>
      <c r="Z68" s="48">
        <v>2</v>
      </c>
    </row>
    <row r="69" spans="1:26" x14ac:dyDescent="0.25">
      <c r="A69" s="311">
        <v>14</v>
      </c>
      <c r="B69" s="487" t="s">
        <v>139</v>
      </c>
      <c r="C69" s="309">
        <v>5</v>
      </c>
      <c r="D69" s="309">
        <v>25</v>
      </c>
      <c r="E69" s="312">
        <v>30</v>
      </c>
      <c r="F69" s="23" t="s">
        <v>19</v>
      </c>
      <c r="G69" s="44">
        <v>20</v>
      </c>
      <c r="H69" s="31"/>
      <c r="I69" s="36"/>
      <c r="J69" s="45"/>
      <c r="K69" s="36">
        <v>5</v>
      </c>
      <c r="L69" s="36">
        <v>25</v>
      </c>
      <c r="M69" s="46">
        <v>2</v>
      </c>
      <c r="N69" s="311"/>
      <c r="O69" s="50"/>
      <c r="P69" s="319"/>
      <c r="Q69" s="50"/>
      <c r="R69" s="50"/>
      <c r="S69" s="316"/>
      <c r="T69" s="311"/>
      <c r="U69" s="50"/>
      <c r="V69" s="319"/>
      <c r="W69" s="36"/>
      <c r="X69" s="36"/>
      <c r="Y69" s="158"/>
      <c r="Z69" s="48">
        <v>2</v>
      </c>
    </row>
    <row r="70" spans="1:26" x14ac:dyDescent="0.25">
      <c r="A70" s="311">
        <v>15</v>
      </c>
      <c r="B70" s="487" t="s">
        <v>140</v>
      </c>
      <c r="C70" s="309">
        <v>5</v>
      </c>
      <c r="D70" s="309">
        <v>25</v>
      </c>
      <c r="E70" s="312">
        <v>30</v>
      </c>
      <c r="F70" s="23" t="s">
        <v>19</v>
      </c>
      <c r="G70" s="44">
        <v>20</v>
      </c>
      <c r="H70" s="31"/>
      <c r="I70" s="36"/>
      <c r="J70" s="45"/>
      <c r="K70" s="36"/>
      <c r="L70" s="36"/>
      <c r="M70" s="46"/>
      <c r="N70" s="311">
        <v>5</v>
      </c>
      <c r="O70" s="50">
        <v>25</v>
      </c>
      <c r="P70" s="319">
        <v>2</v>
      </c>
      <c r="Q70" s="50"/>
      <c r="R70" s="50"/>
      <c r="S70" s="316"/>
      <c r="T70" s="311"/>
      <c r="U70" s="50"/>
      <c r="V70" s="319"/>
      <c r="W70" s="36"/>
      <c r="X70" s="36"/>
      <c r="Y70" s="158"/>
      <c r="Z70" s="48">
        <v>2</v>
      </c>
    </row>
    <row r="71" spans="1:26" x14ac:dyDescent="0.25">
      <c r="A71" s="311">
        <v>16</v>
      </c>
      <c r="B71" s="487" t="s">
        <v>141</v>
      </c>
      <c r="C71" s="309">
        <v>5</v>
      </c>
      <c r="D71" s="309">
        <v>25</v>
      </c>
      <c r="E71" s="312">
        <v>30</v>
      </c>
      <c r="F71" s="23" t="s">
        <v>19</v>
      </c>
      <c r="G71" s="44">
        <v>20</v>
      </c>
      <c r="H71" s="31"/>
      <c r="I71" s="36"/>
      <c r="J71" s="45"/>
      <c r="K71" s="36"/>
      <c r="L71" s="36"/>
      <c r="M71" s="46"/>
      <c r="N71" s="311"/>
      <c r="O71" s="50"/>
      <c r="P71" s="319"/>
      <c r="Q71" s="50">
        <v>5</v>
      </c>
      <c r="R71" s="50">
        <v>25</v>
      </c>
      <c r="S71" s="316">
        <v>2</v>
      </c>
      <c r="T71" s="311"/>
      <c r="U71" s="50"/>
      <c r="V71" s="319"/>
      <c r="W71" s="36"/>
      <c r="X71" s="36"/>
      <c r="Y71" s="158"/>
      <c r="Z71" s="48">
        <v>2</v>
      </c>
    </row>
    <row r="72" spans="1:26" ht="25.5" x14ac:dyDescent="0.25">
      <c r="A72" s="311" t="s">
        <v>192</v>
      </c>
      <c r="B72" s="160" t="s">
        <v>193</v>
      </c>
      <c r="C72" s="309">
        <v>0</v>
      </c>
      <c r="D72" s="309">
        <v>0</v>
      </c>
      <c r="E72" s="312" t="s">
        <v>0</v>
      </c>
      <c r="F72" s="50" t="s">
        <v>12</v>
      </c>
      <c r="G72" s="44">
        <v>50</v>
      </c>
      <c r="H72" s="31"/>
      <c r="I72" s="36"/>
      <c r="J72" s="45"/>
      <c r="K72" s="36"/>
      <c r="L72" s="36"/>
      <c r="M72" s="46"/>
      <c r="N72" s="311"/>
      <c r="O72" s="50"/>
      <c r="P72" s="319"/>
      <c r="Q72" s="50"/>
      <c r="R72" s="50" t="s">
        <v>149</v>
      </c>
      <c r="S72" s="316">
        <v>2</v>
      </c>
      <c r="T72" s="311"/>
      <c r="U72" s="50"/>
      <c r="V72" s="319"/>
      <c r="W72" s="36"/>
      <c r="X72" s="36"/>
      <c r="Y72" s="158"/>
      <c r="Z72" s="48">
        <v>2</v>
      </c>
    </row>
    <row r="73" spans="1:26" ht="25.5" x14ac:dyDescent="0.25">
      <c r="A73" s="41">
        <v>17</v>
      </c>
      <c r="B73" s="42" t="s">
        <v>166</v>
      </c>
      <c r="C73" s="309">
        <v>15</v>
      </c>
      <c r="D73" s="309">
        <v>25</v>
      </c>
      <c r="E73" s="312">
        <v>40</v>
      </c>
      <c r="F73" s="23" t="s">
        <v>19</v>
      </c>
      <c r="G73" s="44">
        <v>35</v>
      </c>
      <c r="H73" s="31"/>
      <c r="I73" s="36"/>
      <c r="J73" s="45"/>
      <c r="K73" s="36"/>
      <c r="L73" s="36"/>
      <c r="M73" s="46"/>
      <c r="N73" s="311">
        <v>15</v>
      </c>
      <c r="O73" s="50">
        <v>25</v>
      </c>
      <c r="P73" s="319">
        <v>3</v>
      </c>
      <c r="Q73" s="50"/>
      <c r="R73" s="50"/>
      <c r="S73" s="316"/>
      <c r="T73" s="311"/>
      <c r="U73" s="50"/>
      <c r="V73" s="319"/>
      <c r="W73" s="36"/>
      <c r="X73" s="36"/>
      <c r="Y73" s="158"/>
      <c r="Z73" s="48">
        <v>2</v>
      </c>
    </row>
    <row r="74" spans="1:26" ht="25.5" x14ac:dyDescent="0.25">
      <c r="A74" s="41">
        <v>18</v>
      </c>
      <c r="B74" s="160" t="s">
        <v>64</v>
      </c>
      <c r="C74" s="309">
        <v>10</v>
      </c>
      <c r="D74" s="309">
        <f t="shared" si="10"/>
        <v>15</v>
      </c>
      <c r="E74" s="312">
        <f t="shared" si="11"/>
        <v>25</v>
      </c>
      <c r="F74" s="23" t="s">
        <v>19</v>
      </c>
      <c r="G74" s="44">
        <v>25</v>
      </c>
      <c r="H74" s="31"/>
      <c r="I74" s="36"/>
      <c r="J74" s="45"/>
      <c r="K74" s="36"/>
      <c r="L74" s="36"/>
      <c r="M74" s="46"/>
      <c r="N74" s="311">
        <v>10</v>
      </c>
      <c r="O74" s="50">
        <v>15</v>
      </c>
      <c r="P74" s="319">
        <v>2</v>
      </c>
      <c r="Q74" s="50"/>
      <c r="R74" s="50"/>
      <c r="S74" s="316"/>
      <c r="T74" s="311"/>
      <c r="U74" s="50"/>
      <c r="V74" s="319"/>
      <c r="W74" s="36"/>
      <c r="X74" s="36"/>
      <c r="Y74" s="158"/>
      <c r="Z74" s="48">
        <v>2</v>
      </c>
    </row>
    <row r="75" spans="1:26" x14ac:dyDescent="0.25">
      <c r="A75" s="41">
        <v>19</v>
      </c>
      <c r="B75" s="160" t="s">
        <v>65</v>
      </c>
      <c r="C75" s="309">
        <v>10</v>
      </c>
      <c r="D75" s="309">
        <v>15</v>
      </c>
      <c r="E75" s="312">
        <v>25</v>
      </c>
      <c r="F75" s="50" t="s">
        <v>19</v>
      </c>
      <c r="G75" s="44">
        <v>25</v>
      </c>
      <c r="H75" s="31"/>
      <c r="I75" s="36"/>
      <c r="J75" s="45"/>
      <c r="K75" s="36"/>
      <c r="L75" s="36"/>
      <c r="M75" s="46"/>
      <c r="N75" s="311"/>
      <c r="O75" s="50"/>
      <c r="P75" s="319"/>
      <c r="Q75" s="348"/>
      <c r="R75" s="348"/>
      <c r="S75" s="349"/>
      <c r="T75" s="503">
        <v>10</v>
      </c>
      <c r="U75" s="504">
        <v>15</v>
      </c>
      <c r="V75" s="505">
        <v>2</v>
      </c>
      <c r="W75" s="36"/>
      <c r="X75" s="36"/>
      <c r="Y75" s="158"/>
      <c r="Z75" s="48">
        <v>2</v>
      </c>
    </row>
    <row r="76" spans="1:26" ht="25.5" x14ac:dyDescent="0.25">
      <c r="A76" s="41">
        <v>20</v>
      </c>
      <c r="B76" s="160" t="s">
        <v>66</v>
      </c>
      <c r="C76" s="309">
        <v>5</v>
      </c>
      <c r="D76" s="309">
        <f t="shared" si="10"/>
        <v>20</v>
      </c>
      <c r="E76" s="312">
        <f t="shared" si="11"/>
        <v>25</v>
      </c>
      <c r="F76" s="23" t="s">
        <v>19</v>
      </c>
      <c r="G76" s="44">
        <v>25</v>
      </c>
      <c r="H76" s="31"/>
      <c r="I76" s="36"/>
      <c r="J76" s="45"/>
      <c r="K76" s="36"/>
      <c r="L76" s="36"/>
      <c r="M76" s="46"/>
      <c r="N76" s="31"/>
      <c r="O76" s="36"/>
      <c r="P76" s="45"/>
      <c r="Q76" s="348"/>
      <c r="R76" s="348"/>
      <c r="S76" s="349"/>
      <c r="T76" s="503">
        <v>5</v>
      </c>
      <c r="U76" s="504">
        <v>20</v>
      </c>
      <c r="V76" s="505">
        <v>2</v>
      </c>
      <c r="W76" s="36"/>
      <c r="X76" s="36"/>
      <c r="Y76" s="158"/>
      <c r="Z76" s="48">
        <v>2</v>
      </c>
    </row>
    <row r="77" spans="1:26" x14ac:dyDescent="0.25">
      <c r="A77" s="41">
        <v>21</v>
      </c>
      <c r="B77" s="42" t="s">
        <v>67</v>
      </c>
      <c r="C77" s="21">
        <v>10</v>
      </c>
      <c r="D77" s="21">
        <v>15</v>
      </c>
      <c r="E77" s="22">
        <v>25</v>
      </c>
      <c r="F77" s="23" t="s">
        <v>19</v>
      </c>
      <c r="G77" s="44">
        <v>25</v>
      </c>
      <c r="H77" s="31"/>
      <c r="I77" s="36"/>
      <c r="J77" s="45"/>
      <c r="K77" s="36"/>
      <c r="L77" s="36"/>
      <c r="M77" s="46"/>
      <c r="N77" s="31"/>
      <c r="O77" s="36"/>
      <c r="P77" s="45"/>
      <c r="Q77" s="348"/>
      <c r="R77" s="348"/>
      <c r="S77" s="349"/>
      <c r="T77" s="503">
        <v>10</v>
      </c>
      <c r="U77" s="504">
        <v>15</v>
      </c>
      <c r="V77" s="505">
        <v>2</v>
      </c>
      <c r="W77" s="36"/>
      <c r="X77" s="36"/>
      <c r="Y77" s="47"/>
      <c r="Z77" s="48">
        <v>2</v>
      </c>
    </row>
    <row r="78" spans="1:26" x14ac:dyDescent="0.25">
      <c r="A78" s="41">
        <v>22</v>
      </c>
      <c r="B78" s="94" t="s">
        <v>68</v>
      </c>
      <c r="C78" s="21">
        <v>15</v>
      </c>
      <c r="D78" s="21">
        <f t="shared" si="10"/>
        <v>0</v>
      </c>
      <c r="E78" s="22">
        <f t="shared" si="11"/>
        <v>15</v>
      </c>
      <c r="F78" s="23" t="s">
        <v>19</v>
      </c>
      <c r="G78" s="44">
        <v>10</v>
      </c>
      <c r="H78" s="31"/>
      <c r="I78" s="36"/>
      <c r="J78" s="45"/>
      <c r="K78" s="50">
        <v>15</v>
      </c>
      <c r="L78" s="50">
        <v>0</v>
      </c>
      <c r="M78" s="316">
        <v>1</v>
      </c>
      <c r="N78" s="31"/>
      <c r="O78" s="36"/>
      <c r="P78" s="45"/>
      <c r="Q78" s="36"/>
      <c r="R78" s="36"/>
      <c r="S78" s="46"/>
      <c r="T78" s="387"/>
      <c r="U78" s="385"/>
      <c r="V78" s="388"/>
      <c r="W78" s="36"/>
      <c r="X78" s="36"/>
      <c r="Y78" s="47"/>
      <c r="Z78" s="48">
        <v>1</v>
      </c>
    </row>
    <row r="79" spans="1:26" x14ac:dyDescent="0.25">
      <c r="A79" s="41">
        <v>23</v>
      </c>
      <c r="B79" s="42" t="s">
        <v>69</v>
      </c>
      <c r="C79" s="309"/>
      <c r="D79" s="21">
        <f t="shared" si="10"/>
        <v>60</v>
      </c>
      <c r="E79" s="22">
        <f t="shared" si="11"/>
        <v>60</v>
      </c>
      <c r="F79" s="23" t="s">
        <v>19</v>
      </c>
      <c r="G79" s="320">
        <v>40</v>
      </c>
      <c r="H79" s="31"/>
      <c r="I79" s="36"/>
      <c r="J79" s="45"/>
      <c r="K79" s="36"/>
      <c r="L79" s="385">
        <v>60</v>
      </c>
      <c r="M79" s="453">
        <v>4</v>
      </c>
      <c r="N79" s="311"/>
      <c r="O79" s="488"/>
      <c r="P79" s="489"/>
      <c r="Q79" s="36"/>
      <c r="R79" s="36"/>
      <c r="S79" s="46"/>
      <c r="T79" s="31"/>
      <c r="U79" s="36"/>
      <c r="V79" s="45"/>
      <c r="W79" s="36"/>
      <c r="X79" s="36"/>
      <c r="Y79" s="158"/>
      <c r="Z79" s="48">
        <v>4</v>
      </c>
    </row>
    <row r="80" spans="1:26" x14ac:dyDescent="0.25">
      <c r="A80" s="41">
        <v>24</v>
      </c>
      <c r="B80" s="42" t="s">
        <v>70</v>
      </c>
      <c r="C80" s="21">
        <v>10</v>
      </c>
      <c r="D80" s="21">
        <f t="shared" si="10"/>
        <v>50</v>
      </c>
      <c r="E80" s="22">
        <f t="shared" si="11"/>
        <v>60</v>
      </c>
      <c r="F80" s="23" t="s">
        <v>19</v>
      </c>
      <c r="G80" s="320">
        <v>40</v>
      </c>
      <c r="H80" s="31"/>
      <c r="I80" s="36"/>
      <c r="J80" s="45"/>
      <c r="K80" s="36"/>
      <c r="L80" s="36"/>
      <c r="M80" s="46"/>
      <c r="N80" s="31"/>
      <c r="O80" s="36"/>
      <c r="P80" s="45"/>
      <c r="Q80" s="36">
        <v>10</v>
      </c>
      <c r="R80" s="385">
        <v>50</v>
      </c>
      <c r="S80" s="454">
        <v>4</v>
      </c>
      <c r="T80" s="31"/>
      <c r="U80" s="36"/>
      <c r="V80" s="45"/>
      <c r="W80" s="36"/>
      <c r="X80" s="36"/>
      <c r="Y80" s="158"/>
      <c r="Z80" s="48">
        <v>4</v>
      </c>
    </row>
    <row r="81" spans="1:26" x14ac:dyDescent="0.25">
      <c r="A81" s="41">
        <v>25</v>
      </c>
      <c r="B81" s="42" t="s">
        <v>71</v>
      </c>
      <c r="C81" s="21">
        <v>30</v>
      </c>
      <c r="D81" s="21">
        <f t="shared" si="10"/>
        <v>60</v>
      </c>
      <c r="E81" s="22">
        <f t="shared" si="11"/>
        <v>90</v>
      </c>
      <c r="F81" s="50" t="s">
        <v>19</v>
      </c>
      <c r="G81" s="44">
        <v>85</v>
      </c>
      <c r="H81" s="31"/>
      <c r="I81" s="36"/>
      <c r="J81" s="163"/>
      <c r="K81" s="36"/>
      <c r="L81" s="36"/>
      <c r="M81" s="164"/>
      <c r="N81" s="31"/>
      <c r="O81" s="36"/>
      <c r="P81" s="163"/>
      <c r="Q81" s="36">
        <v>10</v>
      </c>
      <c r="R81" s="36">
        <v>20</v>
      </c>
      <c r="S81" s="164">
        <v>2</v>
      </c>
      <c r="T81" s="31">
        <v>10</v>
      </c>
      <c r="U81" s="36">
        <v>20</v>
      </c>
      <c r="V81" s="45">
        <v>2</v>
      </c>
      <c r="W81" s="36">
        <v>10</v>
      </c>
      <c r="X81" s="36">
        <v>20</v>
      </c>
      <c r="Y81" s="158">
        <v>2</v>
      </c>
      <c r="Z81" s="48">
        <v>6</v>
      </c>
    </row>
    <row r="82" spans="1:26" x14ac:dyDescent="0.25">
      <c r="A82" s="41">
        <v>26</v>
      </c>
      <c r="B82" s="42" t="s">
        <v>171</v>
      </c>
      <c r="C82" s="21"/>
      <c r="D82" s="21"/>
      <c r="E82" s="21"/>
      <c r="F82" s="50" t="s">
        <v>12</v>
      </c>
      <c r="G82" s="44">
        <v>50</v>
      </c>
      <c r="H82" s="31"/>
      <c r="I82" s="36"/>
      <c r="J82" s="45"/>
      <c r="K82" s="36"/>
      <c r="L82" s="36"/>
      <c r="M82" s="46"/>
      <c r="N82" s="31"/>
      <c r="O82" s="36"/>
      <c r="P82" s="45"/>
      <c r="Q82" s="36"/>
      <c r="R82" s="36"/>
      <c r="S82" s="46"/>
      <c r="T82" s="31"/>
      <c r="U82" s="36"/>
      <c r="V82" s="45"/>
      <c r="W82" s="50"/>
      <c r="X82" s="50" t="s">
        <v>149</v>
      </c>
      <c r="Y82" s="490">
        <v>2</v>
      </c>
      <c r="Z82" s="48">
        <v>2</v>
      </c>
    </row>
    <row r="83" spans="1:26" x14ac:dyDescent="0.25">
      <c r="A83" s="41"/>
      <c r="B83" s="165" t="s">
        <v>40</v>
      </c>
      <c r="C83" s="116">
        <f>SUM(C53:C82)</f>
        <v>215</v>
      </c>
      <c r="D83" s="116">
        <f>SUM(D53:D82)</f>
        <v>680</v>
      </c>
      <c r="E83" s="139">
        <f>C83+D83</f>
        <v>895</v>
      </c>
      <c r="F83" s="54"/>
      <c r="G83" s="59">
        <f t="shared" ref="G83:Y83" si="12">SUM(G53:G82)</f>
        <v>780</v>
      </c>
      <c r="H83" s="103">
        <f t="shared" si="12"/>
        <v>65</v>
      </c>
      <c r="I83" s="34">
        <f t="shared" si="12"/>
        <v>140</v>
      </c>
      <c r="J83" s="34">
        <f t="shared" si="12"/>
        <v>15</v>
      </c>
      <c r="K83" s="34">
        <f t="shared" si="12"/>
        <v>25</v>
      </c>
      <c r="L83" s="34">
        <f t="shared" si="12"/>
        <v>140</v>
      </c>
      <c r="M83" s="104">
        <f t="shared" si="12"/>
        <v>10</v>
      </c>
      <c r="N83" s="103">
        <f t="shared" si="12"/>
        <v>40</v>
      </c>
      <c r="O83" s="34">
        <f t="shared" si="12"/>
        <v>135</v>
      </c>
      <c r="P83" s="34">
        <f t="shared" si="12"/>
        <v>14</v>
      </c>
      <c r="Q83" s="34">
        <f t="shared" si="12"/>
        <v>35</v>
      </c>
      <c r="R83" s="34">
        <f t="shared" si="12"/>
        <v>140</v>
      </c>
      <c r="S83" s="104">
        <f t="shared" si="12"/>
        <v>14</v>
      </c>
      <c r="T83" s="103">
        <f t="shared" si="12"/>
        <v>35</v>
      </c>
      <c r="U83" s="34">
        <f t="shared" si="12"/>
        <v>85</v>
      </c>
      <c r="V83" s="34">
        <f t="shared" si="12"/>
        <v>10</v>
      </c>
      <c r="W83" s="34">
        <f t="shared" si="12"/>
        <v>15</v>
      </c>
      <c r="X83" s="34">
        <f t="shared" si="12"/>
        <v>40</v>
      </c>
      <c r="Y83" s="102">
        <f t="shared" si="12"/>
        <v>6</v>
      </c>
      <c r="Z83" s="105">
        <f>SUM(Z53:Z82)</f>
        <v>68</v>
      </c>
    </row>
    <row r="84" spans="1:26" ht="15.75" thickBot="1" x14ac:dyDescent="0.3">
      <c r="A84" s="166"/>
      <c r="B84" s="118" t="s">
        <v>28</v>
      </c>
      <c r="C84" s="119">
        <f>C83/E83</f>
        <v>0.24022346368715083</v>
      </c>
      <c r="D84" s="119">
        <f>D83/E83</f>
        <v>0.75977653631284914</v>
      </c>
      <c r="E84" s="167"/>
      <c r="F84" s="168"/>
      <c r="G84" s="169"/>
      <c r="H84" s="141"/>
      <c r="I84" s="142"/>
      <c r="J84" s="142"/>
      <c r="K84" s="142"/>
      <c r="L84" s="142"/>
      <c r="M84" s="170"/>
      <c r="N84" s="141"/>
      <c r="O84" s="142"/>
      <c r="P84" s="142"/>
      <c r="Q84" s="142"/>
      <c r="R84" s="142"/>
      <c r="S84" s="170"/>
      <c r="T84" s="141"/>
      <c r="U84" s="142"/>
      <c r="V84" s="142"/>
      <c r="W84" s="142"/>
      <c r="X84" s="142"/>
      <c r="Y84" s="143"/>
      <c r="Z84" s="124"/>
    </row>
    <row r="85" spans="1:26" x14ac:dyDescent="0.25">
      <c r="A85" s="171"/>
      <c r="B85" s="172" t="s">
        <v>72</v>
      </c>
      <c r="C85" s="173">
        <f>SUM(C15+C31+C41+C50+C83)</f>
        <v>625</v>
      </c>
      <c r="D85" s="173">
        <f>SUM(D15+D31+D41+D50+D83)</f>
        <v>1165</v>
      </c>
      <c r="E85" s="174">
        <f>SUM(E15+E31+E41+E50+E83)</f>
        <v>1790</v>
      </c>
      <c r="F85" s="174"/>
      <c r="G85" s="175"/>
      <c r="H85" s="176"/>
      <c r="I85" s="85"/>
      <c r="J85" s="85"/>
      <c r="K85" s="85"/>
      <c r="L85" s="85"/>
      <c r="M85" s="177"/>
      <c r="N85" s="176"/>
      <c r="O85" s="85"/>
      <c r="P85" s="85"/>
      <c r="Q85" s="85"/>
      <c r="R85" s="85"/>
      <c r="S85" s="177"/>
      <c r="T85" s="178"/>
      <c r="U85" s="179"/>
      <c r="V85" s="179"/>
      <c r="W85" s="179"/>
      <c r="X85" s="179"/>
      <c r="Y85" s="180"/>
      <c r="Z85" s="181">
        <v>144</v>
      </c>
    </row>
    <row r="86" spans="1:26" ht="15.75" thickBot="1" x14ac:dyDescent="0.3">
      <c r="A86" s="182"/>
      <c r="B86" s="183" t="s">
        <v>73</v>
      </c>
      <c r="C86" s="184">
        <v>0.37</v>
      </c>
      <c r="D86" s="184">
        <v>0.63</v>
      </c>
      <c r="E86" s="185"/>
      <c r="F86" s="185"/>
      <c r="G86" s="186"/>
      <c r="H86" s="67"/>
      <c r="I86" s="64"/>
      <c r="J86" s="64"/>
      <c r="K86" s="64"/>
      <c r="L86" s="64"/>
      <c r="M86" s="106"/>
      <c r="N86" s="67"/>
      <c r="O86" s="64"/>
      <c r="P86" s="64"/>
      <c r="Q86" s="64"/>
      <c r="R86" s="64"/>
      <c r="S86" s="106"/>
      <c r="T86" s="187"/>
      <c r="U86" s="65"/>
      <c r="V86" s="65"/>
      <c r="W86" s="65"/>
      <c r="X86" s="65"/>
      <c r="Y86" s="65"/>
      <c r="Z86" s="108"/>
    </row>
    <row r="87" spans="1:26" ht="15.75" thickBot="1" x14ac:dyDescent="0.3">
      <c r="A87" s="188"/>
      <c r="B87" s="189" t="s">
        <v>74</v>
      </c>
      <c r="C87" s="190" t="s">
        <v>75</v>
      </c>
      <c r="D87" s="191"/>
      <c r="E87" s="191"/>
      <c r="F87" s="191"/>
      <c r="G87" s="191"/>
      <c r="H87" s="192"/>
      <c r="I87" s="191"/>
      <c r="J87" s="191"/>
      <c r="K87" s="191"/>
      <c r="L87" s="191"/>
      <c r="M87" s="193"/>
      <c r="N87" s="192"/>
      <c r="O87" s="191"/>
      <c r="P87" s="191"/>
      <c r="Q87" s="191"/>
      <c r="R87" s="191"/>
      <c r="S87" s="193"/>
      <c r="T87" s="192"/>
      <c r="U87" s="191"/>
      <c r="V87" s="191"/>
      <c r="W87" s="191"/>
      <c r="X87" s="191"/>
      <c r="Y87" s="191"/>
      <c r="Z87" s="194"/>
    </row>
    <row r="88" spans="1:26" ht="28.9" customHeight="1" thickBot="1" x14ac:dyDescent="0.3">
      <c r="A88" s="150">
        <v>1</v>
      </c>
      <c r="B88" s="195" t="s">
        <v>76</v>
      </c>
      <c r="C88" s="21">
        <v>0</v>
      </c>
      <c r="D88" s="21">
        <v>30</v>
      </c>
      <c r="E88" s="22">
        <v>30</v>
      </c>
      <c r="F88" s="23" t="s">
        <v>19</v>
      </c>
      <c r="G88" s="35">
        <v>20</v>
      </c>
      <c r="H88" s="31"/>
      <c r="I88" s="36"/>
      <c r="J88" s="37"/>
      <c r="K88" s="36"/>
      <c r="L88" s="488"/>
      <c r="M88" s="491"/>
      <c r="N88" s="19"/>
      <c r="O88" s="100">
        <v>30</v>
      </c>
      <c r="P88" s="493">
        <v>2</v>
      </c>
      <c r="Q88" s="134"/>
      <c r="R88" s="90"/>
      <c r="S88" s="197"/>
      <c r="T88" s="198"/>
      <c r="U88" s="90"/>
      <c r="V88" s="196"/>
      <c r="W88" s="134"/>
      <c r="X88" s="90"/>
      <c r="Y88" s="199"/>
      <c r="Z88" s="30">
        <v>2</v>
      </c>
    </row>
    <row r="89" spans="1:26" ht="35.450000000000003" customHeight="1" thickBot="1" x14ac:dyDescent="0.3">
      <c r="A89" s="41">
        <v>2</v>
      </c>
      <c r="B89" s="195" t="s">
        <v>77</v>
      </c>
      <c r="C89" s="21">
        <v>0</v>
      </c>
      <c r="D89" s="21">
        <v>120</v>
      </c>
      <c r="E89" s="22">
        <v>120</v>
      </c>
      <c r="F89" s="23" t="s">
        <v>19</v>
      </c>
      <c r="G89" s="24">
        <v>30</v>
      </c>
      <c r="H89" s="31"/>
      <c r="I89" s="36"/>
      <c r="J89" s="37"/>
      <c r="K89" s="36"/>
      <c r="L89" s="488"/>
      <c r="M89" s="492"/>
      <c r="N89" s="31"/>
      <c r="O89" s="50">
        <v>30</v>
      </c>
      <c r="P89" s="314">
        <v>1</v>
      </c>
      <c r="Q89" s="36"/>
      <c r="R89" s="36"/>
      <c r="S89" s="39"/>
      <c r="T89" s="321"/>
      <c r="U89" s="322">
        <v>90</v>
      </c>
      <c r="V89" s="494">
        <v>4</v>
      </c>
      <c r="W89" s="135"/>
      <c r="X89" s="36"/>
      <c r="Y89" s="200"/>
      <c r="Z89" s="40">
        <v>5</v>
      </c>
    </row>
    <row r="90" spans="1:26" ht="24" x14ac:dyDescent="0.25">
      <c r="A90" s="41">
        <v>3</v>
      </c>
      <c r="B90" s="195" t="s">
        <v>78</v>
      </c>
      <c r="C90" s="21">
        <v>0</v>
      </c>
      <c r="D90" s="21">
        <v>90</v>
      </c>
      <c r="E90" s="22">
        <v>90</v>
      </c>
      <c r="F90" s="23" t="s">
        <v>19</v>
      </c>
      <c r="G90" s="351">
        <v>30</v>
      </c>
      <c r="H90" s="114"/>
      <c r="I90" s="36"/>
      <c r="J90" s="37"/>
      <c r="K90" s="36"/>
      <c r="L90" s="36"/>
      <c r="M90" s="38"/>
      <c r="N90" s="31"/>
      <c r="O90" s="36"/>
      <c r="P90" s="37"/>
      <c r="Q90" s="36"/>
      <c r="R90" s="36"/>
      <c r="S90" s="38"/>
      <c r="T90" s="19"/>
      <c r="U90" s="36"/>
      <c r="V90" s="37"/>
      <c r="W90" s="114"/>
      <c r="X90" s="36">
        <v>90</v>
      </c>
      <c r="Y90" s="499">
        <v>4</v>
      </c>
      <c r="Z90" s="495">
        <v>4</v>
      </c>
    </row>
    <row r="91" spans="1:26" x14ac:dyDescent="0.25">
      <c r="A91" s="41"/>
      <c r="B91" s="165" t="s">
        <v>79</v>
      </c>
      <c r="C91" s="116">
        <v>0</v>
      </c>
      <c r="D91" s="116">
        <f>SUM(D88:D90)</f>
        <v>240</v>
      </c>
      <c r="E91" s="116">
        <f>SUM(E88:E90)</f>
        <v>240</v>
      </c>
      <c r="F91" s="202"/>
      <c r="G91" s="203">
        <f>SUM(G88:G90)</f>
        <v>80</v>
      </c>
      <c r="H91" s="103">
        <f t="shared" ref="H91:Z91" si="13">SUM(H88:H90)</f>
        <v>0</v>
      </c>
      <c r="I91" s="34">
        <f t="shared" si="13"/>
        <v>0</v>
      </c>
      <c r="J91" s="34">
        <f t="shared" si="13"/>
        <v>0</v>
      </c>
      <c r="K91" s="34">
        <f t="shared" si="13"/>
        <v>0</v>
      </c>
      <c r="L91" s="34">
        <f t="shared" si="13"/>
        <v>0</v>
      </c>
      <c r="M91" s="104">
        <f t="shared" si="13"/>
        <v>0</v>
      </c>
      <c r="N91" s="103">
        <f t="shared" si="13"/>
        <v>0</v>
      </c>
      <c r="O91" s="34">
        <f t="shared" si="13"/>
        <v>60</v>
      </c>
      <c r="P91" s="34">
        <f t="shared" si="13"/>
        <v>3</v>
      </c>
      <c r="Q91" s="34">
        <f t="shared" si="13"/>
        <v>0</v>
      </c>
      <c r="R91" s="34">
        <f t="shared" si="13"/>
        <v>0</v>
      </c>
      <c r="S91" s="104">
        <f t="shared" si="13"/>
        <v>0</v>
      </c>
      <c r="T91" s="103">
        <f t="shared" si="13"/>
        <v>0</v>
      </c>
      <c r="U91" s="34">
        <f t="shared" si="13"/>
        <v>90</v>
      </c>
      <c r="V91" s="34">
        <f t="shared" si="13"/>
        <v>4</v>
      </c>
      <c r="W91" s="34">
        <f t="shared" si="13"/>
        <v>0</v>
      </c>
      <c r="X91" s="34">
        <f t="shared" si="13"/>
        <v>90</v>
      </c>
      <c r="Y91" s="497">
        <f t="shared" si="13"/>
        <v>4</v>
      </c>
      <c r="Z91" s="496">
        <f t="shared" si="13"/>
        <v>11</v>
      </c>
    </row>
    <row r="92" spans="1:26" x14ac:dyDescent="0.25">
      <c r="A92" s="205"/>
      <c r="B92" s="165"/>
      <c r="C92" s="206"/>
      <c r="D92" s="206"/>
      <c r="E92" s="207"/>
      <c r="F92" s="208"/>
      <c r="G92" s="209"/>
      <c r="H92" s="210"/>
      <c r="I92" s="55"/>
      <c r="J92" s="55"/>
      <c r="K92" s="55"/>
      <c r="L92" s="55"/>
      <c r="M92" s="211"/>
      <c r="N92" s="210"/>
      <c r="O92" s="55"/>
      <c r="P92" s="55"/>
      <c r="Q92" s="55"/>
      <c r="R92" s="55"/>
      <c r="S92" s="211"/>
      <c r="T92" s="210"/>
      <c r="U92" s="55"/>
      <c r="V92" s="55"/>
      <c r="W92" s="55"/>
      <c r="X92" s="55"/>
      <c r="Y92" s="55"/>
      <c r="Z92" s="204"/>
    </row>
    <row r="93" spans="1:26" x14ac:dyDescent="0.25">
      <c r="A93" s="212"/>
      <c r="B93" s="213" t="s">
        <v>80</v>
      </c>
      <c r="C93" s="214"/>
      <c r="D93" s="215"/>
      <c r="E93" s="215"/>
      <c r="F93" s="215"/>
      <c r="G93" s="215"/>
      <c r="H93" s="216"/>
      <c r="I93" s="215"/>
      <c r="J93" s="215"/>
      <c r="K93" s="215"/>
      <c r="L93" s="215"/>
      <c r="M93" s="217"/>
      <c r="N93" s="216"/>
      <c r="O93" s="215"/>
      <c r="P93" s="215"/>
      <c r="Q93" s="215"/>
      <c r="R93" s="215"/>
      <c r="S93" s="217"/>
      <c r="T93" s="216"/>
      <c r="U93" s="215"/>
      <c r="V93" s="215"/>
      <c r="W93" s="215"/>
      <c r="X93" s="215"/>
      <c r="Y93" s="215"/>
      <c r="Z93" s="218"/>
    </row>
    <row r="94" spans="1:26" ht="15.75" thickBot="1" x14ac:dyDescent="0.3">
      <c r="A94" s="219"/>
      <c r="B94" s="220" t="s">
        <v>81</v>
      </c>
      <c r="C94" s="221"/>
      <c r="D94" s="221"/>
      <c r="E94" s="221"/>
      <c r="F94" s="221"/>
      <c r="G94" s="221"/>
      <c r="H94" s="219"/>
      <c r="I94" s="221"/>
      <c r="J94" s="221"/>
      <c r="K94" s="221"/>
      <c r="L94" s="221"/>
      <c r="M94" s="222"/>
      <c r="N94" s="219"/>
      <c r="O94" s="221"/>
      <c r="P94" s="221"/>
      <c r="Q94" s="221"/>
      <c r="R94" s="221"/>
      <c r="S94" s="222"/>
      <c r="T94" s="219"/>
      <c r="U94" s="221"/>
      <c r="V94" s="221"/>
      <c r="W94" s="221"/>
      <c r="X94" s="221"/>
      <c r="Y94" s="221"/>
      <c r="Z94" s="223"/>
    </row>
    <row r="95" spans="1:26" x14ac:dyDescent="0.25">
      <c r="A95" s="324">
        <v>1</v>
      </c>
      <c r="B95" s="325" t="s">
        <v>82</v>
      </c>
      <c r="C95" s="84">
        <v>30</v>
      </c>
      <c r="D95" s="84">
        <v>60</v>
      </c>
      <c r="E95" s="85">
        <f>C95+D95</f>
        <v>90</v>
      </c>
      <c r="F95" s="86" t="s">
        <v>19</v>
      </c>
      <c r="G95" s="225">
        <v>60</v>
      </c>
      <c r="H95" s="25"/>
      <c r="I95" s="26"/>
      <c r="J95" s="27"/>
      <c r="K95" s="26"/>
      <c r="L95" s="26"/>
      <c r="M95" s="28"/>
      <c r="N95" s="25"/>
      <c r="O95" s="26"/>
      <c r="P95" s="27"/>
      <c r="Q95" s="26">
        <v>10</v>
      </c>
      <c r="R95" s="26">
        <v>20</v>
      </c>
      <c r="S95" s="28">
        <v>2</v>
      </c>
      <c r="T95" s="226">
        <v>10</v>
      </c>
      <c r="U95" s="227">
        <v>20</v>
      </c>
      <c r="V95" s="27">
        <v>2</v>
      </c>
      <c r="W95" s="228">
        <v>10</v>
      </c>
      <c r="X95" s="227">
        <v>20</v>
      </c>
      <c r="Y95" s="29">
        <v>2</v>
      </c>
      <c r="Z95" s="40">
        <v>6</v>
      </c>
    </row>
    <row r="96" spans="1:26" ht="24" x14ac:dyDescent="0.25">
      <c r="A96" s="477" t="s">
        <v>180</v>
      </c>
      <c r="B96" s="498" t="s">
        <v>153</v>
      </c>
      <c r="C96" s="21"/>
      <c r="D96" s="21"/>
      <c r="E96" s="22"/>
      <c r="F96" s="23" t="s">
        <v>12</v>
      </c>
      <c r="G96" s="44">
        <v>50</v>
      </c>
      <c r="H96" s="19"/>
      <c r="I96" s="90"/>
      <c r="J96" s="91"/>
      <c r="K96" s="90"/>
      <c r="L96" s="90"/>
      <c r="M96" s="92"/>
      <c r="N96" s="19"/>
      <c r="O96" s="90"/>
      <c r="P96" s="91"/>
      <c r="Q96" s="90"/>
      <c r="R96" s="90"/>
      <c r="S96" s="92"/>
      <c r="T96" s="150"/>
      <c r="U96" s="355"/>
      <c r="V96" s="91"/>
      <c r="W96" s="356"/>
      <c r="X96" s="355" t="s">
        <v>149</v>
      </c>
      <c r="Y96" s="93">
        <v>2</v>
      </c>
      <c r="Z96" s="40">
        <v>2</v>
      </c>
    </row>
    <row r="97" spans="1:26" x14ac:dyDescent="0.25">
      <c r="A97" s="31">
        <v>2</v>
      </c>
      <c r="B97" s="195" t="s">
        <v>83</v>
      </c>
      <c r="C97" s="21">
        <v>25</v>
      </c>
      <c r="D97" s="21">
        <v>0</v>
      </c>
      <c r="E97" s="22">
        <v>25</v>
      </c>
      <c r="F97" s="23" t="s">
        <v>19</v>
      </c>
      <c r="G97" s="201">
        <v>25</v>
      </c>
      <c r="H97" s="31"/>
      <c r="I97" s="36"/>
      <c r="J97" s="37"/>
      <c r="K97" s="36"/>
      <c r="L97" s="36"/>
      <c r="M97" s="38"/>
      <c r="N97" s="31"/>
      <c r="O97" s="36"/>
      <c r="P97" s="37"/>
      <c r="Q97" s="36">
        <v>25</v>
      </c>
      <c r="R97" s="36">
        <v>0</v>
      </c>
      <c r="S97" s="38">
        <v>2</v>
      </c>
      <c r="T97" s="41"/>
      <c r="U97" s="229"/>
      <c r="V97" s="37"/>
      <c r="W97" s="230"/>
      <c r="X97" s="229"/>
      <c r="Y97" s="39"/>
      <c r="Z97" s="40">
        <v>2</v>
      </c>
    </row>
    <row r="98" spans="1:26" x14ac:dyDescent="0.25">
      <c r="A98" s="31">
        <v>3</v>
      </c>
      <c r="B98" s="195" t="s">
        <v>84</v>
      </c>
      <c r="C98" s="21">
        <v>20</v>
      </c>
      <c r="D98" s="21">
        <v>20</v>
      </c>
      <c r="E98" s="312">
        <v>40</v>
      </c>
      <c r="F98" s="51" t="s">
        <v>12</v>
      </c>
      <c r="G98" s="323">
        <v>35</v>
      </c>
      <c r="H98" s="31"/>
      <c r="I98" s="36"/>
      <c r="J98" s="37"/>
      <c r="K98" s="36"/>
      <c r="L98" s="36"/>
      <c r="M98" s="38"/>
      <c r="N98" s="31"/>
      <c r="O98" s="36"/>
      <c r="P98" s="37"/>
      <c r="Q98" s="36">
        <v>20</v>
      </c>
      <c r="R98" s="36">
        <v>20</v>
      </c>
      <c r="S98" s="38">
        <v>3</v>
      </c>
      <c r="T98" s="31"/>
      <c r="U98" s="36"/>
      <c r="V98" s="37"/>
      <c r="W98" s="114"/>
      <c r="X98" s="36"/>
      <c r="Y98" s="39"/>
      <c r="Z98" s="40">
        <v>3</v>
      </c>
    </row>
    <row r="99" spans="1:26" x14ac:dyDescent="0.25">
      <c r="A99" s="31">
        <v>4</v>
      </c>
      <c r="B99" s="195" t="s">
        <v>85</v>
      </c>
      <c r="C99" s="21">
        <v>10</v>
      </c>
      <c r="D99" s="21">
        <v>15</v>
      </c>
      <c r="E99" s="22">
        <f t="shared" ref="E99:E103" si="14">C99+D99</f>
        <v>25</v>
      </c>
      <c r="F99" s="23" t="s">
        <v>19</v>
      </c>
      <c r="G99" s="201">
        <v>25</v>
      </c>
      <c r="H99" s="31"/>
      <c r="I99" s="36"/>
      <c r="J99" s="37"/>
      <c r="K99" s="36"/>
      <c r="L99" s="36"/>
      <c r="M99" s="38"/>
      <c r="N99" s="31"/>
      <c r="O99" s="36"/>
      <c r="P99" s="37"/>
      <c r="Q99" s="36"/>
      <c r="R99" s="36"/>
      <c r="S99" s="38"/>
      <c r="T99" s="31">
        <v>10</v>
      </c>
      <c r="U99" s="36">
        <v>15</v>
      </c>
      <c r="V99" s="37">
        <v>2</v>
      </c>
      <c r="W99" s="114"/>
      <c r="X99" s="36"/>
      <c r="Y99" s="39"/>
      <c r="Z99" s="40">
        <v>2</v>
      </c>
    </row>
    <row r="100" spans="1:26" ht="22.9" customHeight="1" x14ac:dyDescent="0.25">
      <c r="A100" s="31">
        <v>5</v>
      </c>
      <c r="B100" s="195" t="s">
        <v>86</v>
      </c>
      <c r="C100" s="21">
        <v>15</v>
      </c>
      <c r="D100" s="21">
        <f t="shared" ref="D100:D102" si="15">I100+L100+O100+R100+U100+X100</f>
        <v>0</v>
      </c>
      <c r="E100" s="22">
        <v>15</v>
      </c>
      <c r="F100" s="23" t="s">
        <v>19</v>
      </c>
      <c r="G100" s="201">
        <v>10</v>
      </c>
      <c r="H100" s="31"/>
      <c r="I100" s="36"/>
      <c r="J100" s="37"/>
      <c r="K100" s="36"/>
      <c r="L100" s="36"/>
      <c r="M100" s="38"/>
      <c r="N100" s="31"/>
      <c r="O100" s="36"/>
      <c r="P100" s="37"/>
      <c r="Q100" s="36"/>
      <c r="R100" s="36"/>
      <c r="S100" s="38"/>
      <c r="T100" s="31"/>
      <c r="U100" s="36"/>
      <c r="V100" s="37"/>
      <c r="W100" s="114">
        <v>15</v>
      </c>
      <c r="X100" s="36">
        <v>0</v>
      </c>
      <c r="Y100" s="39">
        <v>1</v>
      </c>
      <c r="Z100" s="40">
        <v>1</v>
      </c>
    </row>
    <row r="101" spans="1:26" ht="21.6" customHeight="1" x14ac:dyDescent="0.25">
      <c r="A101" s="31">
        <v>6</v>
      </c>
      <c r="B101" s="195" t="s">
        <v>87</v>
      </c>
      <c r="C101" s="21">
        <v>25</v>
      </c>
      <c r="D101" s="21">
        <v>0</v>
      </c>
      <c r="E101" s="22">
        <v>25</v>
      </c>
      <c r="F101" s="23" t="s">
        <v>19</v>
      </c>
      <c r="G101" s="201">
        <v>25</v>
      </c>
      <c r="H101" s="31"/>
      <c r="I101" s="36"/>
      <c r="J101" s="37"/>
      <c r="K101" s="36"/>
      <c r="L101" s="36"/>
      <c r="M101" s="38" t="s">
        <v>0</v>
      </c>
      <c r="N101" s="31"/>
      <c r="O101" s="36"/>
      <c r="P101" s="37"/>
      <c r="Q101" s="36"/>
      <c r="R101" s="36"/>
      <c r="S101" s="38"/>
      <c r="T101" s="31">
        <v>25</v>
      </c>
      <c r="U101" s="36">
        <v>0</v>
      </c>
      <c r="V101" s="37">
        <v>2</v>
      </c>
      <c r="W101" s="114"/>
      <c r="X101" s="36"/>
      <c r="Y101" s="39"/>
      <c r="Z101" s="40">
        <v>2</v>
      </c>
    </row>
    <row r="102" spans="1:26" x14ac:dyDescent="0.25">
      <c r="A102" s="31">
        <v>7</v>
      </c>
      <c r="B102" s="195" t="s">
        <v>88</v>
      </c>
      <c r="C102" s="21">
        <v>15</v>
      </c>
      <c r="D102" s="21">
        <f t="shared" si="15"/>
        <v>0</v>
      </c>
      <c r="E102" s="22">
        <f t="shared" si="14"/>
        <v>15</v>
      </c>
      <c r="F102" s="23" t="s">
        <v>19</v>
      </c>
      <c r="G102" s="201">
        <v>10</v>
      </c>
      <c r="H102" s="31"/>
      <c r="I102" s="36"/>
      <c r="J102" s="37"/>
      <c r="K102" s="36"/>
      <c r="L102" s="36"/>
      <c r="M102" s="38"/>
      <c r="N102" s="31"/>
      <c r="O102" s="36"/>
      <c r="P102" s="37"/>
      <c r="Q102" s="50"/>
      <c r="R102" s="50"/>
      <c r="S102" s="310"/>
      <c r="T102" s="31">
        <v>15</v>
      </c>
      <c r="U102" s="36">
        <v>0</v>
      </c>
      <c r="V102" s="37">
        <v>1</v>
      </c>
      <c r="W102" s="114"/>
      <c r="X102" s="36"/>
      <c r="Y102" s="39"/>
      <c r="Z102" s="40">
        <v>1</v>
      </c>
    </row>
    <row r="103" spans="1:26" ht="30" customHeight="1" x14ac:dyDescent="0.25">
      <c r="A103" s="31">
        <v>8</v>
      </c>
      <c r="B103" s="195" t="s">
        <v>89</v>
      </c>
      <c r="C103" s="21">
        <v>5</v>
      </c>
      <c r="D103" s="21">
        <v>20</v>
      </c>
      <c r="E103" s="22">
        <f t="shared" si="14"/>
        <v>25</v>
      </c>
      <c r="F103" s="23" t="s">
        <v>19</v>
      </c>
      <c r="G103" s="201">
        <v>25</v>
      </c>
      <c r="H103" s="31"/>
      <c r="I103" s="36"/>
      <c r="J103" s="37"/>
      <c r="K103" s="36"/>
      <c r="L103" s="36"/>
      <c r="M103" s="38"/>
      <c r="N103" s="31"/>
      <c r="O103" s="36"/>
      <c r="P103" s="37"/>
      <c r="Q103" s="36"/>
      <c r="R103" s="36"/>
      <c r="S103" s="38"/>
      <c r="T103" s="31"/>
      <c r="U103" s="36"/>
      <c r="V103" s="37"/>
      <c r="W103" s="114">
        <v>5</v>
      </c>
      <c r="X103" s="36">
        <v>20</v>
      </c>
      <c r="Y103" s="39">
        <v>2</v>
      </c>
      <c r="Z103" s="40">
        <v>2</v>
      </c>
    </row>
    <row r="104" spans="1:26" ht="30.6" customHeight="1" x14ac:dyDescent="0.25">
      <c r="A104" s="31">
        <v>9</v>
      </c>
      <c r="B104" s="195" t="s">
        <v>90</v>
      </c>
      <c r="C104" s="21">
        <v>5</v>
      </c>
      <c r="D104" s="21">
        <v>20</v>
      </c>
      <c r="E104" s="22">
        <v>25</v>
      </c>
      <c r="F104" s="23" t="s">
        <v>19</v>
      </c>
      <c r="G104" s="201">
        <v>25</v>
      </c>
      <c r="H104" s="31"/>
      <c r="I104" s="36"/>
      <c r="J104" s="37"/>
      <c r="K104" s="36"/>
      <c r="L104" s="36"/>
      <c r="M104" s="38"/>
      <c r="N104" s="31"/>
      <c r="O104" s="36"/>
      <c r="P104" s="37"/>
      <c r="Q104" s="36"/>
      <c r="R104" s="36"/>
      <c r="S104" s="38"/>
      <c r="T104" s="31"/>
      <c r="U104" s="36"/>
      <c r="V104" s="37"/>
      <c r="W104" s="114">
        <v>5</v>
      </c>
      <c r="X104" s="36">
        <v>20</v>
      </c>
      <c r="Y104" s="39">
        <v>2</v>
      </c>
      <c r="Z104" s="40">
        <v>2</v>
      </c>
    </row>
    <row r="105" spans="1:26" x14ac:dyDescent="0.25">
      <c r="A105" s="31">
        <v>10</v>
      </c>
      <c r="B105" s="195" t="s">
        <v>91</v>
      </c>
      <c r="C105" s="21">
        <v>10</v>
      </c>
      <c r="D105" s="21">
        <v>15</v>
      </c>
      <c r="E105" s="22">
        <v>25</v>
      </c>
      <c r="F105" s="23" t="s">
        <v>19</v>
      </c>
      <c r="G105" s="201">
        <v>25</v>
      </c>
      <c r="H105" s="31"/>
      <c r="I105" s="36"/>
      <c r="J105" s="37"/>
      <c r="K105" s="36"/>
      <c r="L105" s="36"/>
      <c r="M105" s="38"/>
      <c r="N105" s="31"/>
      <c r="O105" s="36"/>
      <c r="P105" s="37"/>
      <c r="Q105" s="36"/>
      <c r="R105" s="36"/>
      <c r="S105" s="38"/>
      <c r="T105" s="31"/>
      <c r="U105" s="36"/>
      <c r="V105" s="37"/>
      <c r="W105" s="36">
        <v>10</v>
      </c>
      <c r="X105" s="36">
        <v>15</v>
      </c>
      <c r="Y105" s="39">
        <v>2</v>
      </c>
      <c r="Z105" s="40">
        <v>2</v>
      </c>
    </row>
    <row r="106" spans="1:26" x14ac:dyDescent="0.25">
      <c r="A106" s="31"/>
      <c r="B106" s="231" t="s">
        <v>92</v>
      </c>
      <c r="C106" s="54">
        <f>SUM(C95:C105)</f>
        <v>160</v>
      </c>
      <c r="D106" s="54">
        <f>SUM(D95:D105)</f>
        <v>150</v>
      </c>
      <c r="E106" s="54">
        <f>SUM(E95:E105)</f>
        <v>310</v>
      </c>
      <c r="F106" s="232"/>
      <c r="G106" s="104">
        <f t="shared" ref="G106:Y106" si="16">SUM(G95:G105)</f>
        <v>315</v>
      </c>
      <c r="H106" s="103">
        <f t="shared" si="16"/>
        <v>0</v>
      </c>
      <c r="I106" s="34">
        <f t="shared" si="16"/>
        <v>0</v>
      </c>
      <c r="J106" s="34">
        <f t="shared" si="16"/>
        <v>0</v>
      </c>
      <c r="K106" s="34">
        <f t="shared" si="16"/>
        <v>0</v>
      </c>
      <c r="L106" s="34">
        <f t="shared" si="16"/>
        <v>0</v>
      </c>
      <c r="M106" s="104">
        <f t="shared" si="16"/>
        <v>0</v>
      </c>
      <c r="N106" s="103">
        <f t="shared" si="16"/>
        <v>0</v>
      </c>
      <c r="O106" s="34">
        <f t="shared" si="16"/>
        <v>0</v>
      </c>
      <c r="P106" s="34">
        <f t="shared" si="16"/>
        <v>0</v>
      </c>
      <c r="Q106" s="34">
        <f t="shared" si="16"/>
        <v>55</v>
      </c>
      <c r="R106" s="34">
        <f t="shared" si="16"/>
        <v>40</v>
      </c>
      <c r="S106" s="104">
        <f t="shared" si="16"/>
        <v>7</v>
      </c>
      <c r="T106" s="103">
        <f t="shared" si="16"/>
        <v>60</v>
      </c>
      <c r="U106" s="34">
        <f t="shared" si="16"/>
        <v>35</v>
      </c>
      <c r="V106" s="34">
        <f t="shared" si="16"/>
        <v>7</v>
      </c>
      <c r="W106" s="34">
        <f t="shared" si="16"/>
        <v>45</v>
      </c>
      <c r="X106" s="34">
        <f t="shared" si="16"/>
        <v>75</v>
      </c>
      <c r="Y106" s="102">
        <f t="shared" si="16"/>
        <v>11</v>
      </c>
      <c r="Z106" s="105">
        <f>SUM(Z95:Z105)</f>
        <v>25</v>
      </c>
    </row>
    <row r="107" spans="1:26" ht="15.75" thickBot="1" x14ac:dyDescent="0.3">
      <c r="A107" s="233"/>
      <c r="B107" s="234" t="s">
        <v>93</v>
      </c>
      <c r="C107" s="235">
        <f>C106/E106</f>
        <v>0.5161290322580645</v>
      </c>
      <c r="D107" s="235">
        <f>D106/E106</f>
        <v>0.4838709677419355</v>
      </c>
      <c r="E107" s="168"/>
      <c r="F107" s="236"/>
      <c r="G107" s="170">
        <v>2165</v>
      </c>
      <c r="H107" s="67">
        <f t="shared" ref="H107:Y107" si="17">H15+H31+H41+H50+H83+H91+H106</f>
        <v>175</v>
      </c>
      <c r="I107" s="64">
        <f t="shared" si="17"/>
        <v>230</v>
      </c>
      <c r="J107" s="64">
        <f t="shared" si="17"/>
        <v>30</v>
      </c>
      <c r="K107" s="64">
        <f t="shared" si="17"/>
        <v>148</v>
      </c>
      <c r="L107" s="64">
        <f t="shared" si="17"/>
        <v>305</v>
      </c>
      <c r="M107" s="106">
        <f t="shared" si="17"/>
        <v>30</v>
      </c>
      <c r="N107" s="67">
        <f t="shared" si="17"/>
        <v>130</v>
      </c>
      <c r="O107" s="64">
        <f t="shared" si="17"/>
        <v>290</v>
      </c>
      <c r="P107" s="359">
        <f t="shared" si="17"/>
        <v>30</v>
      </c>
      <c r="Q107" s="64">
        <f t="shared" si="17"/>
        <v>115</v>
      </c>
      <c r="R107" s="64">
        <f t="shared" si="17"/>
        <v>245</v>
      </c>
      <c r="S107" s="247">
        <f t="shared" si="17"/>
        <v>30</v>
      </c>
      <c r="T107" s="67">
        <f t="shared" si="17"/>
        <v>140</v>
      </c>
      <c r="U107" s="64">
        <f t="shared" si="17"/>
        <v>270</v>
      </c>
      <c r="V107" s="64">
        <f t="shared" si="17"/>
        <v>30</v>
      </c>
      <c r="W107" s="64">
        <f t="shared" si="17"/>
        <v>75</v>
      </c>
      <c r="X107" s="64">
        <f t="shared" si="17"/>
        <v>205</v>
      </c>
      <c r="Y107" s="106">
        <f t="shared" si="17"/>
        <v>30</v>
      </c>
      <c r="Z107" s="124">
        <v>180</v>
      </c>
    </row>
    <row r="108" spans="1:26" ht="15.75" thickBot="1" x14ac:dyDescent="0.3">
      <c r="A108" s="219"/>
      <c r="B108" s="237" t="s">
        <v>94</v>
      </c>
      <c r="C108" s="221"/>
      <c r="D108" s="221"/>
      <c r="E108" s="221"/>
      <c r="F108" s="221"/>
      <c r="G108" s="221"/>
      <c r="H108" s="238"/>
      <c r="I108" s="239"/>
      <c r="J108" s="239"/>
      <c r="K108" s="239"/>
      <c r="L108" s="239"/>
      <c r="M108" s="240"/>
      <c r="N108" s="238"/>
      <c r="O108" s="239"/>
      <c r="P108" s="239"/>
      <c r="Q108" s="239"/>
      <c r="R108" s="239"/>
      <c r="S108" s="240"/>
      <c r="T108" s="238"/>
      <c r="U108" s="239"/>
      <c r="V108" s="239"/>
      <c r="W108" s="239"/>
      <c r="X108" s="239"/>
      <c r="Y108" s="239"/>
      <c r="Z108" s="223"/>
    </row>
    <row r="109" spans="1:26" x14ac:dyDescent="0.25">
      <c r="A109" s="324">
        <v>1</v>
      </c>
      <c r="B109" s="325" t="s">
        <v>95</v>
      </c>
      <c r="C109" s="257">
        <v>30</v>
      </c>
      <c r="D109" s="257">
        <f>I109+L109+O109+R109+U109+X109</f>
        <v>60</v>
      </c>
      <c r="E109" s="258">
        <f>C109+D109</f>
        <v>90</v>
      </c>
      <c r="F109" s="326" t="s">
        <v>19</v>
      </c>
      <c r="G109" s="327">
        <v>60</v>
      </c>
      <c r="H109" s="31"/>
      <c r="I109" s="36"/>
      <c r="J109" s="95"/>
      <c r="K109" s="36"/>
      <c r="L109" s="36"/>
      <c r="M109" s="96"/>
      <c r="N109" s="31"/>
      <c r="O109" s="36"/>
      <c r="P109" s="95"/>
      <c r="Q109" s="36">
        <v>10</v>
      </c>
      <c r="R109" s="36">
        <v>20</v>
      </c>
      <c r="S109" s="96">
        <v>2</v>
      </c>
      <c r="T109" s="31">
        <v>10</v>
      </c>
      <c r="U109" s="36">
        <v>20</v>
      </c>
      <c r="V109" s="95">
        <v>2</v>
      </c>
      <c r="W109" s="36">
        <v>10</v>
      </c>
      <c r="X109" s="36">
        <v>20</v>
      </c>
      <c r="Y109" s="97">
        <v>2</v>
      </c>
      <c r="Z109" s="462">
        <v>6</v>
      </c>
    </row>
    <row r="110" spans="1:26" ht="24" x14ac:dyDescent="0.25">
      <c r="A110" s="477" t="s">
        <v>180</v>
      </c>
      <c r="B110" s="498" t="s">
        <v>152</v>
      </c>
      <c r="C110" s="309"/>
      <c r="D110" s="309"/>
      <c r="E110" s="312"/>
      <c r="F110" s="353" t="s">
        <v>12</v>
      </c>
      <c r="G110" s="354">
        <v>50</v>
      </c>
      <c r="H110" s="31"/>
      <c r="I110" s="36"/>
      <c r="J110" s="95"/>
      <c r="K110" s="36"/>
      <c r="L110" s="36"/>
      <c r="M110" s="96"/>
      <c r="N110" s="31"/>
      <c r="O110" s="36"/>
      <c r="P110" s="95"/>
      <c r="Q110" s="36"/>
      <c r="R110" s="36"/>
      <c r="S110" s="96"/>
      <c r="T110" s="31"/>
      <c r="U110" s="36"/>
      <c r="V110" s="95"/>
      <c r="W110" s="36"/>
      <c r="X110" s="36" t="s">
        <v>149</v>
      </c>
      <c r="Y110" s="97">
        <v>2</v>
      </c>
      <c r="Z110" s="462">
        <v>2</v>
      </c>
    </row>
    <row r="111" spans="1:26" x14ac:dyDescent="0.25">
      <c r="A111" s="311">
        <v>2</v>
      </c>
      <c r="B111" s="328" t="s">
        <v>129</v>
      </c>
      <c r="C111" s="309">
        <v>10</v>
      </c>
      <c r="D111" s="309">
        <v>30</v>
      </c>
      <c r="E111" s="312">
        <v>40</v>
      </c>
      <c r="F111" s="43" t="s">
        <v>12</v>
      </c>
      <c r="G111" s="329">
        <v>35</v>
      </c>
      <c r="H111" s="31"/>
      <c r="I111" s="36"/>
      <c r="J111" s="95"/>
      <c r="K111" s="36"/>
      <c r="L111" s="36"/>
      <c r="M111" s="96"/>
      <c r="N111" s="31"/>
      <c r="O111" s="36"/>
      <c r="P111" s="95"/>
      <c r="Q111" s="50"/>
      <c r="R111" s="50"/>
      <c r="S111" s="310"/>
      <c r="T111" s="311">
        <v>10</v>
      </c>
      <c r="U111" s="50">
        <v>30</v>
      </c>
      <c r="V111" s="314">
        <v>3</v>
      </c>
      <c r="W111" s="36"/>
      <c r="X111" s="36"/>
      <c r="Y111" s="97"/>
      <c r="Z111" s="98">
        <v>3</v>
      </c>
    </row>
    <row r="112" spans="1:26" x14ac:dyDescent="0.25">
      <c r="A112" s="31">
        <v>3</v>
      </c>
      <c r="B112" s="195" t="s">
        <v>130</v>
      </c>
      <c r="C112" s="309">
        <v>25</v>
      </c>
      <c r="D112" s="309">
        <v>0</v>
      </c>
      <c r="E112" s="312">
        <f t="shared" ref="E112:E116" si="18">C112+D112</f>
        <v>25</v>
      </c>
      <c r="F112" s="23" t="s">
        <v>19</v>
      </c>
      <c r="G112" s="329">
        <v>25</v>
      </c>
      <c r="H112" s="31"/>
      <c r="I112" s="36"/>
      <c r="J112" s="95"/>
      <c r="K112" s="36"/>
      <c r="L112" s="36"/>
      <c r="M112" s="96"/>
      <c r="N112" s="31"/>
      <c r="O112" s="36"/>
      <c r="P112" s="95"/>
      <c r="Q112" s="50">
        <v>25</v>
      </c>
      <c r="R112" s="50">
        <v>0</v>
      </c>
      <c r="S112" s="310">
        <v>2</v>
      </c>
      <c r="T112" s="31"/>
      <c r="U112" s="36"/>
      <c r="V112" s="95"/>
      <c r="W112" s="36"/>
      <c r="X112" s="36"/>
      <c r="Y112" s="97"/>
      <c r="Z112" s="98">
        <v>2</v>
      </c>
    </row>
    <row r="113" spans="1:26" x14ac:dyDescent="0.25">
      <c r="A113" s="31">
        <v>4</v>
      </c>
      <c r="B113" s="195" t="s">
        <v>96</v>
      </c>
      <c r="C113" s="21">
        <v>5</v>
      </c>
      <c r="D113" s="21">
        <v>10</v>
      </c>
      <c r="E113" s="22">
        <f t="shared" si="18"/>
        <v>15</v>
      </c>
      <c r="F113" s="23" t="s">
        <v>19</v>
      </c>
      <c r="G113" s="329">
        <v>10</v>
      </c>
      <c r="H113" s="31"/>
      <c r="I113" s="36"/>
      <c r="J113" s="95"/>
      <c r="K113" s="36"/>
      <c r="L113" s="36"/>
      <c r="M113" s="96"/>
      <c r="N113" s="31"/>
      <c r="O113" s="36"/>
      <c r="P113" s="95"/>
      <c r="Q113" s="50"/>
      <c r="R113" s="50"/>
      <c r="S113" s="310"/>
      <c r="T113" s="31"/>
      <c r="U113" s="36"/>
      <c r="V113" s="95"/>
      <c r="W113" s="36">
        <v>5</v>
      </c>
      <c r="X113" s="36">
        <v>10</v>
      </c>
      <c r="Y113" s="97">
        <v>1</v>
      </c>
      <c r="Z113" s="98">
        <v>1</v>
      </c>
    </row>
    <row r="114" spans="1:26" x14ac:dyDescent="0.25">
      <c r="A114" s="31">
        <v>5</v>
      </c>
      <c r="B114" s="243" t="s">
        <v>97</v>
      </c>
      <c r="C114" s="21">
        <v>10</v>
      </c>
      <c r="D114" s="21">
        <v>15</v>
      </c>
      <c r="E114" s="22">
        <f t="shared" si="18"/>
        <v>25</v>
      </c>
      <c r="F114" s="23" t="s">
        <v>19</v>
      </c>
      <c r="G114" s="329">
        <v>25</v>
      </c>
      <c r="H114" s="31"/>
      <c r="I114" s="36"/>
      <c r="J114" s="95"/>
      <c r="K114" s="244"/>
      <c r="L114" s="36"/>
      <c r="M114" s="96"/>
      <c r="N114" s="31"/>
      <c r="O114" s="36"/>
      <c r="P114" s="95"/>
      <c r="Q114" s="330"/>
      <c r="R114" s="50"/>
      <c r="S114" s="310"/>
      <c r="T114" s="31"/>
      <c r="U114" s="36"/>
      <c r="V114" s="95"/>
      <c r="W114" s="36">
        <v>10</v>
      </c>
      <c r="X114" s="36">
        <v>15</v>
      </c>
      <c r="Y114" s="97">
        <v>2</v>
      </c>
      <c r="Z114" s="98">
        <v>2</v>
      </c>
    </row>
    <row r="115" spans="1:26" x14ac:dyDescent="0.25">
      <c r="A115" s="31">
        <v>6</v>
      </c>
      <c r="B115" s="195" t="s">
        <v>98</v>
      </c>
      <c r="C115" s="21">
        <v>10</v>
      </c>
      <c r="D115" s="21">
        <v>15</v>
      </c>
      <c r="E115" s="22">
        <f t="shared" si="18"/>
        <v>25</v>
      </c>
      <c r="F115" s="23" t="s">
        <v>19</v>
      </c>
      <c r="G115" s="329">
        <v>25</v>
      </c>
      <c r="H115" s="31"/>
      <c r="I115" s="36"/>
      <c r="J115" s="95"/>
      <c r="K115" s="36"/>
      <c r="L115" s="36"/>
      <c r="M115" s="96"/>
      <c r="N115" s="31"/>
      <c r="O115" s="36"/>
      <c r="P115" s="95"/>
      <c r="Q115" s="50"/>
      <c r="R115" s="50"/>
      <c r="S115" s="310"/>
      <c r="T115" s="31"/>
      <c r="U115" s="36"/>
      <c r="V115" s="95"/>
      <c r="W115" s="135">
        <v>10</v>
      </c>
      <c r="X115" s="36">
        <v>15</v>
      </c>
      <c r="Y115" s="97">
        <v>2</v>
      </c>
      <c r="Z115" s="98">
        <v>2</v>
      </c>
    </row>
    <row r="116" spans="1:26" x14ac:dyDescent="0.25">
      <c r="A116" s="31">
        <v>7</v>
      </c>
      <c r="B116" s="243" t="s">
        <v>99</v>
      </c>
      <c r="C116" s="21">
        <v>10</v>
      </c>
      <c r="D116" s="21">
        <v>15</v>
      </c>
      <c r="E116" s="22">
        <f t="shared" si="18"/>
        <v>25</v>
      </c>
      <c r="F116" s="23" t="s">
        <v>19</v>
      </c>
      <c r="G116" s="329">
        <v>25</v>
      </c>
      <c r="H116" s="31"/>
      <c r="I116" s="36"/>
      <c r="J116" s="95"/>
      <c r="K116" s="36"/>
      <c r="L116" s="36"/>
      <c r="M116" s="96"/>
      <c r="N116" s="31"/>
      <c r="O116" s="36"/>
      <c r="P116" s="95"/>
      <c r="Q116" s="50">
        <v>10</v>
      </c>
      <c r="R116" s="50">
        <v>15</v>
      </c>
      <c r="S116" s="310">
        <v>2</v>
      </c>
      <c r="T116" s="31"/>
      <c r="U116" s="36"/>
      <c r="V116" s="95"/>
      <c r="W116" s="36"/>
      <c r="X116" s="36"/>
      <c r="Y116" s="97"/>
      <c r="Z116" s="98">
        <v>2</v>
      </c>
    </row>
    <row r="117" spans="1:26" x14ac:dyDescent="0.25">
      <c r="A117" s="31">
        <v>8</v>
      </c>
      <c r="B117" s="331" t="s">
        <v>131</v>
      </c>
      <c r="C117" s="21">
        <v>15</v>
      </c>
      <c r="D117" s="21">
        <v>0</v>
      </c>
      <c r="E117" s="22">
        <v>15</v>
      </c>
      <c r="F117" s="23" t="s">
        <v>19</v>
      </c>
      <c r="G117" s="329">
        <v>10</v>
      </c>
      <c r="H117" s="31"/>
      <c r="I117" s="36"/>
      <c r="J117" s="95"/>
      <c r="K117" s="36"/>
      <c r="L117" s="36"/>
      <c r="M117" s="96"/>
      <c r="N117" s="31"/>
      <c r="O117" s="36"/>
      <c r="P117" s="95"/>
      <c r="Q117" s="50">
        <v>15</v>
      </c>
      <c r="R117" s="50">
        <v>0</v>
      </c>
      <c r="S117" s="310">
        <v>1</v>
      </c>
      <c r="T117" s="31"/>
      <c r="U117" s="36"/>
      <c r="V117" s="95"/>
      <c r="W117" s="36"/>
      <c r="X117" s="36"/>
      <c r="Y117" s="97"/>
      <c r="Z117" s="98">
        <v>1</v>
      </c>
    </row>
    <row r="118" spans="1:26" x14ac:dyDescent="0.25">
      <c r="A118" s="31">
        <v>9</v>
      </c>
      <c r="B118" s="243" t="s">
        <v>100</v>
      </c>
      <c r="C118" s="21">
        <v>10</v>
      </c>
      <c r="D118" s="21">
        <v>15</v>
      </c>
      <c r="E118" s="22">
        <v>25</v>
      </c>
      <c r="F118" s="23" t="s">
        <v>19</v>
      </c>
      <c r="G118" s="329">
        <v>25</v>
      </c>
      <c r="H118" s="31"/>
      <c r="I118" s="36"/>
      <c r="J118" s="95"/>
      <c r="K118" s="36"/>
      <c r="L118" s="36"/>
      <c r="M118" s="96"/>
      <c r="N118" s="31"/>
      <c r="O118" s="36"/>
      <c r="P118" s="95"/>
      <c r="Q118" s="36"/>
      <c r="R118" s="36"/>
      <c r="S118" s="96"/>
      <c r="T118" s="31">
        <v>10</v>
      </c>
      <c r="U118" s="36">
        <v>15</v>
      </c>
      <c r="V118" s="95">
        <v>2</v>
      </c>
      <c r="W118" s="36"/>
      <c r="X118" s="36"/>
      <c r="Y118" s="97"/>
      <c r="Z118" s="98">
        <v>2</v>
      </c>
    </row>
    <row r="119" spans="1:26" x14ac:dyDescent="0.25">
      <c r="A119" s="31">
        <v>10</v>
      </c>
      <c r="B119" s="243" t="s">
        <v>101</v>
      </c>
      <c r="C119" s="21">
        <v>25</v>
      </c>
      <c r="D119" s="21">
        <v>0</v>
      </c>
      <c r="E119" s="22">
        <v>25</v>
      </c>
      <c r="F119" s="23" t="s">
        <v>19</v>
      </c>
      <c r="G119" s="329">
        <v>25</v>
      </c>
      <c r="H119" s="31"/>
      <c r="I119" s="36"/>
      <c r="J119" s="95"/>
      <c r="K119" s="36"/>
      <c r="L119" s="36"/>
      <c r="M119" s="96"/>
      <c r="N119" s="31"/>
      <c r="O119" s="36"/>
      <c r="P119" s="95"/>
      <c r="Q119" s="36"/>
      <c r="R119" s="36"/>
      <c r="S119" s="96"/>
      <c r="T119" s="31"/>
      <c r="U119" s="36"/>
      <c r="V119" s="95"/>
      <c r="W119" s="36">
        <v>25</v>
      </c>
      <c r="X119" s="36">
        <v>0</v>
      </c>
      <c r="Y119" s="97">
        <v>2</v>
      </c>
      <c r="Z119" s="98">
        <v>2</v>
      </c>
    </row>
    <row r="120" spans="1:26" ht="15.75" thickBot="1" x14ac:dyDescent="0.3">
      <c r="A120" s="245"/>
      <c r="B120" s="231" t="s">
        <v>92</v>
      </c>
      <c r="C120" s="54">
        <f>SUM(C109:C119)</f>
        <v>150</v>
      </c>
      <c r="D120" s="54">
        <f>SUM(D109:D119)</f>
        <v>160</v>
      </c>
      <c r="E120" s="54">
        <f>SUM(E109:E119)</f>
        <v>310</v>
      </c>
      <c r="F120" s="332"/>
      <c r="G120" s="333">
        <f t="shared" ref="G120:Y120" si="19">SUM(G109:G119)</f>
        <v>315</v>
      </c>
      <c r="H120" s="103">
        <f t="shared" si="19"/>
        <v>0</v>
      </c>
      <c r="I120" s="34">
        <f t="shared" si="19"/>
        <v>0</v>
      </c>
      <c r="J120" s="34">
        <f t="shared" si="19"/>
        <v>0</v>
      </c>
      <c r="K120" s="34">
        <f t="shared" si="19"/>
        <v>0</v>
      </c>
      <c r="L120" s="34">
        <f t="shared" si="19"/>
        <v>0</v>
      </c>
      <c r="M120" s="104">
        <f t="shared" si="19"/>
        <v>0</v>
      </c>
      <c r="N120" s="103">
        <f t="shared" si="19"/>
        <v>0</v>
      </c>
      <c r="O120" s="34">
        <f t="shared" si="19"/>
        <v>0</v>
      </c>
      <c r="P120" s="34">
        <f t="shared" si="19"/>
        <v>0</v>
      </c>
      <c r="Q120" s="34">
        <f t="shared" si="19"/>
        <v>60</v>
      </c>
      <c r="R120" s="34">
        <f t="shared" si="19"/>
        <v>35</v>
      </c>
      <c r="S120" s="104">
        <f t="shared" si="19"/>
        <v>7</v>
      </c>
      <c r="T120" s="103">
        <f t="shared" si="19"/>
        <v>30</v>
      </c>
      <c r="U120" s="34">
        <f t="shared" si="19"/>
        <v>65</v>
      </c>
      <c r="V120" s="34">
        <f t="shared" si="19"/>
        <v>7</v>
      </c>
      <c r="W120" s="34">
        <f t="shared" si="19"/>
        <v>60</v>
      </c>
      <c r="X120" s="34">
        <f t="shared" si="19"/>
        <v>60</v>
      </c>
      <c r="Y120" s="102">
        <f t="shared" si="19"/>
        <v>11</v>
      </c>
      <c r="Z120" s="248">
        <f>SUM(Z109:Z119)</f>
        <v>25</v>
      </c>
    </row>
    <row r="121" spans="1:26" ht="15.75" thickBot="1" x14ac:dyDescent="0.3">
      <c r="A121" s="249"/>
      <c r="B121" s="250" t="s">
        <v>93</v>
      </c>
      <c r="C121" s="184">
        <f>C120/E120</f>
        <v>0.4838709677419355</v>
      </c>
      <c r="D121" s="184">
        <f>D120/E120</f>
        <v>0.5161290322580645</v>
      </c>
      <c r="E121" s="185"/>
      <c r="F121" s="251"/>
      <c r="G121" s="107"/>
      <c r="H121" s="67">
        <f t="shared" ref="H121:Y121" si="20">H15+H31+H41+H50+H83+H91+H120</f>
        <v>175</v>
      </c>
      <c r="I121" s="64">
        <f t="shared" si="20"/>
        <v>230</v>
      </c>
      <c r="J121" s="64">
        <f t="shared" si="20"/>
        <v>30</v>
      </c>
      <c r="K121" s="64">
        <f t="shared" si="20"/>
        <v>148</v>
      </c>
      <c r="L121" s="64">
        <f t="shared" si="20"/>
        <v>305</v>
      </c>
      <c r="M121" s="106">
        <f t="shared" si="20"/>
        <v>30</v>
      </c>
      <c r="N121" s="67">
        <f t="shared" si="20"/>
        <v>130</v>
      </c>
      <c r="O121" s="64">
        <f t="shared" si="20"/>
        <v>290</v>
      </c>
      <c r="P121" s="64">
        <f t="shared" si="20"/>
        <v>30</v>
      </c>
      <c r="Q121" s="64">
        <f t="shared" si="20"/>
        <v>120</v>
      </c>
      <c r="R121" s="64">
        <f t="shared" si="20"/>
        <v>240</v>
      </c>
      <c r="S121" s="106">
        <f t="shared" si="20"/>
        <v>30</v>
      </c>
      <c r="T121" s="67">
        <f t="shared" si="20"/>
        <v>110</v>
      </c>
      <c r="U121" s="64">
        <f t="shared" si="20"/>
        <v>300</v>
      </c>
      <c r="V121" s="64">
        <f t="shared" si="20"/>
        <v>30</v>
      </c>
      <c r="W121" s="64">
        <f t="shared" si="20"/>
        <v>90</v>
      </c>
      <c r="X121" s="64">
        <f t="shared" si="20"/>
        <v>190</v>
      </c>
      <c r="Y121" s="106">
        <f t="shared" si="20"/>
        <v>30</v>
      </c>
      <c r="Z121" s="108">
        <v>180</v>
      </c>
    </row>
    <row r="122" spans="1:26" ht="15.75" thickBot="1" x14ac:dyDescent="0.3">
      <c r="A122" s="252"/>
      <c r="B122" s="253" t="s">
        <v>102</v>
      </c>
      <c r="C122" s="254"/>
      <c r="D122" s="254"/>
      <c r="E122" s="254"/>
      <c r="F122" s="254"/>
      <c r="G122" s="254"/>
      <c r="H122" s="252"/>
      <c r="I122" s="254"/>
      <c r="J122" s="254"/>
      <c r="K122" s="254"/>
      <c r="L122" s="254"/>
      <c r="M122" s="255"/>
      <c r="N122" s="252"/>
      <c r="O122" s="254"/>
      <c r="P122" s="254"/>
      <c r="Q122" s="254"/>
      <c r="R122" s="254"/>
      <c r="S122" s="255"/>
      <c r="T122" s="252"/>
      <c r="U122" s="254"/>
      <c r="V122" s="254"/>
      <c r="W122" s="254"/>
      <c r="X122" s="254"/>
      <c r="Y122" s="254"/>
      <c r="Z122" s="256"/>
    </row>
    <row r="123" spans="1:26" ht="24" x14ac:dyDescent="0.25">
      <c r="A123" s="25">
        <v>1</v>
      </c>
      <c r="B123" s="224" t="s">
        <v>103</v>
      </c>
      <c r="C123" s="257">
        <v>25</v>
      </c>
      <c r="D123" s="257">
        <v>20</v>
      </c>
      <c r="E123" s="258">
        <f>C123+D123</f>
        <v>45</v>
      </c>
      <c r="F123" s="26" t="s">
        <v>12</v>
      </c>
      <c r="G123" s="241">
        <v>30</v>
      </c>
      <c r="H123" s="25"/>
      <c r="I123" s="26"/>
      <c r="J123" s="259"/>
      <c r="K123" s="26"/>
      <c r="L123" s="26"/>
      <c r="M123" s="260"/>
      <c r="N123" s="25"/>
      <c r="O123" s="26"/>
      <c r="P123" s="259"/>
      <c r="Q123" s="26">
        <v>25</v>
      </c>
      <c r="R123" s="26">
        <v>20</v>
      </c>
      <c r="S123" s="259">
        <v>3</v>
      </c>
      <c r="T123" s="25"/>
      <c r="U123" s="26"/>
      <c r="V123" s="259"/>
      <c r="W123" s="26"/>
      <c r="X123" s="26"/>
      <c r="Y123" s="261"/>
      <c r="Z123" s="262">
        <v>3</v>
      </c>
    </row>
    <row r="124" spans="1:26" ht="30" customHeight="1" x14ac:dyDescent="0.25">
      <c r="A124" s="31">
        <v>2</v>
      </c>
      <c r="B124" s="195" t="s">
        <v>104</v>
      </c>
      <c r="C124" s="263">
        <v>25</v>
      </c>
      <c r="D124" s="263">
        <f t="shared" ref="D124:D132" si="21">I124+L124+O124+R124+U124+X124</f>
        <v>0</v>
      </c>
      <c r="E124" s="264">
        <f t="shared" ref="E124:E132" si="22">C124+D124</f>
        <v>25</v>
      </c>
      <c r="F124" s="23" t="s">
        <v>19</v>
      </c>
      <c r="G124" s="242">
        <v>25</v>
      </c>
      <c r="H124" s="31"/>
      <c r="I124" s="36"/>
      <c r="J124" s="95"/>
      <c r="K124" s="36"/>
      <c r="L124" s="36"/>
      <c r="M124" s="96"/>
      <c r="N124" s="31"/>
      <c r="O124" s="36"/>
      <c r="P124" s="95"/>
      <c r="Q124" s="36">
        <v>25</v>
      </c>
      <c r="R124" s="36">
        <v>0</v>
      </c>
      <c r="S124" s="95">
        <v>2</v>
      </c>
      <c r="T124" s="31"/>
      <c r="U124" s="36"/>
      <c r="V124" s="95"/>
      <c r="W124" s="36"/>
      <c r="X124" s="36"/>
      <c r="Y124" s="97"/>
      <c r="Z124" s="98">
        <v>2</v>
      </c>
    </row>
    <row r="125" spans="1:26" x14ac:dyDescent="0.25">
      <c r="A125" s="31">
        <v>3</v>
      </c>
      <c r="B125" s="195" t="s">
        <v>105</v>
      </c>
      <c r="C125" s="263">
        <v>25</v>
      </c>
      <c r="D125" s="263">
        <v>0</v>
      </c>
      <c r="E125" s="264">
        <f t="shared" si="22"/>
        <v>25</v>
      </c>
      <c r="F125" s="23" t="s">
        <v>19</v>
      </c>
      <c r="G125" s="242">
        <v>25</v>
      </c>
      <c r="H125" s="31"/>
      <c r="I125" s="36"/>
      <c r="J125" s="95"/>
      <c r="K125" s="36"/>
      <c r="L125" s="36"/>
      <c r="M125" s="96"/>
      <c r="N125" s="31"/>
      <c r="O125" s="36"/>
      <c r="P125" s="95"/>
      <c r="Q125" s="36">
        <v>25</v>
      </c>
      <c r="R125" s="36">
        <v>0</v>
      </c>
      <c r="S125" s="96">
        <v>2</v>
      </c>
      <c r="T125" s="114"/>
      <c r="U125" s="36"/>
      <c r="V125" s="95"/>
      <c r="W125" s="36"/>
      <c r="X125" s="36"/>
      <c r="Y125" s="97"/>
      <c r="Z125" s="98">
        <v>2</v>
      </c>
    </row>
    <row r="126" spans="1:26" x14ac:dyDescent="0.25">
      <c r="A126" s="31">
        <v>4</v>
      </c>
      <c r="B126" s="195" t="s">
        <v>106</v>
      </c>
      <c r="C126" s="263">
        <v>25</v>
      </c>
      <c r="D126" s="263">
        <v>0</v>
      </c>
      <c r="E126" s="264">
        <f t="shared" si="22"/>
        <v>25</v>
      </c>
      <c r="F126" s="23" t="s">
        <v>19</v>
      </c>
      <c r="G126" s="242">
        <v>25</v>
      </c>
      <c r="H126" s="31"/>
      <c r="I126" s="36"/>
      <c r="J126" s="95"/>
      <c r="K126" s="36"/>
      <c r="L126" s="36"/>
      <c r="M126" s="96"/>
      <c r="N126" s="31"/>
      <c r="O126" s="36"/>
      <c r="P126" s="95"/>
      <c r="Q126" s="36"/>
      <c r="R126" s="36"/>
      <c r="S126" s="96"/>
      <c r="T126" s="36">
        <v>25</v>
      </c>
      <c r="U126" s="36">
        <v>0</v>
      </c>
      <c r="V126" s="95">
        <v>2</v>
      </c>
      <c r="W126" s="36"/>
      <c r="X126" s="36"/>
      <c r="Y126" s="97"/>
      <c r="Z126" s="98">
        <v>2</v>
      </c>
    </row>
    <row r="127" spans="1:26" x14ac:dyDescent="0.25">
      <c r="A127" s="31">
        <v>5</v>
      </c>
      <c r="B127" s="195" t="s">
        <v>107</v>
      </c>
      <c r="C127" s="263">
        <v>10</v>
      </c>
      <c r="D127" s="263">
        <v>15</v>
      </c>
      <c r="E127" s="264">
        <f t="shared" si="22"/>
        <v>25</v>
      </c>
      <c r="F127" s="23" t="s">
        <v>19</v>
      </c>
      <c r="G127" s="242">
        <v>25</v>
      </c>
      <c r="H127" s="31"/>
      <c r="I127" s="36"/>
      <c r="J127" s="95"/>
      <c r="K127" s="36"/>
      <c r="L127" s="36"/>
      <c r="M127" s="96"/>
      <c r="N127" s="31"/>
      <c r="O127" s="36"/>
      <c r="P127" s="95"/>
      <c r="Q127" s="36"/>
      <c r="R127" s="36"/>
      <c r="S127" s="96"/>
      <c r="T127" s="36">
        <v>10</v>
      </c>
      <c r="U127" s="36">
        <v>15</v>
      </c>
      <c r="V127" s="95">
        <v>2</v>
      </c>
      <c r="W127" s="36"/>
      <c r="X127" s="36"/>
      <c r="Y127" s="97"/>
      <c r="Z127" s="98">
        <v>2</v>
      </c>
    </row>
    <row r="128" spans="1:26" x14ac:dyDescent="0.25">
      <c r="A128" s="31">
        <v>6</v>
      </c>
      <c r="B128" s="195" t="s">
        <v>108</v>
      </c>
      <c r="C128" s="263">
        <v>30</v>
      </c>
      <c r="D128" s="263">
        <v>45</v>
      </c>
      <c r="E128" s="264">
        <f t="shared" si="22"/>
        <v>75</v>
      </c>
      <c r="F128" s="50" t="s">
        <v>19</v>
      </c>
      <c r="G128" s="329">
        <v>50</v>
      </c>
      <c r="H128" s="31"/>
      <c r="I128" s="36"/>
      <c r="J128" s="95"/>
      <c r="K128" s="36"/>
      <c r="L128" s="36"/>
      <c r="M128" s="96"/>
      <c r="N128" s="31"/>
      <c r="O128" s="36"/>
      <c r="P128" s="95"/>
      <c r="Q128" s="36"/>
      <c r="R128" s="36"/>
      <c r="S128" s="96"/>
      <c r="T128" s="36">
        <v>15</v>
      </c>
      <c r="U128" s="36">
        <v>15</v>
      </c>
      <c r="V128" s="95">
        <v>2</v>
      </c>
      <c r="W128" s="36">
        <v>15</v>
      </c>
      <c r="X128" s="36">
        <v>30</v>
      </c>
      <c r="Y128" s="461">
        <v>3</v>
      </c>
      <c r="Z128" s="462">
        <v>5</v>
      </c>
    </row>
    <row r="129" spans="1:26" ht="24" x14ac:dyDescent="0.25">
      <c r="A129" s="31" t="s">
        <v>190</v>
      </c>
      <c r="B129" s="328" t="s">
        <v>154</v>
      </c>
      <c r="C129" s="263"/>
      <c r="D129" s="263"/>
      <c r="E129" s="264"/>
      <c r="F129" s="23" t="s">
        <v>12</v>
      </c>
      <c r="G129" s="329">
        <v>50</v>
      </c>
      <c r="H129" s="31"/>
      <c r="I129" s="36"/>
      <c r="J129" s="95"/>
      <c r="K129" s="36"/>
      <c r="L129" s="36"/>
      <c r="M129" s="96"/>
      <c r="N129" s="31"/>
      <c r="O129" s="36"/>
      <c r="P129" s="95"/>
      <c r="Q129" s="36"/>
      <c r="R129" s="36"/>
      <c r="S129" s="96"/>
      <c r="T129" s="114"/>
      <c r="U129" s="36"/>
      <c r="V129" s="95"/>
      <c r="W129" s="36"/>
      <c r="X129" s="36" t="s">
        <v>149</v>
      </c>
      <c r="Y129" s="461">
        <v>2</v>
      </c>
      <c r="Z129" s="462">
        <v>2</v>
      </c>
    </row>
    <row r="130" spans="1:26" ht="24" x14ac:dyDescent="0.25">
      <c r="A130" s="31">
        <v>7</v>
      </c>
      <c r="B130" s="195" t="s">
        <v>109</v>
      </c>
      <c r="C130" s="263">
        <v>5</v>
      </c>
      <c r="D130" s="263">
        <v>20</v>
      </c>
      <c r="E130" s="264">
        <f t="shared" si="22"/>
        <v>25</v>
      </c>
      <c r="F130" s="23" t="s">
        <v>19</v>
      </c>
      <c r="G130" s="242">
        <v>25</v>
      </c>
      <c r="H130" s="31"/>
      <c r="I130" s="36"/>
      <c r="J130" s="95"/>
      <c r="K130" s="99"/>
      <c r="L130" s="36"/>
      <c r="M130" s="96"/>
      <c r="N130" s="31"/>
      <c r="O130" s="36"/>
      <c r="P130" s="95"/>
      <c r="Q130" s="99"/>
      <c r="R130" s="36"/>
      <c r="S130" s="96"/>
      <c r="T130" s="31"/>
      <c r="U130" s="36"/>
      <c r="V130" s="95"/>
      <c r="W130" s="36">
        <v>5</v>
      </c>
      <c r="X130" s="36">
        <v>20</v>
      </c>
      <c r="Y130" s="97">
        <v>2</v>
      </c>
      <c r="Z130" s="98">
        <v>2</v>
      </c>
    </row>
    <row r="131" spans="1:26" ht="21.6" customHeight="1" x14ac:dyDescent="0.25">
      <c r="A131" s="31">
        <v>8</v>
      </c>
      <c r="B131" s="195" t="s">
        <v>110</v>
      </c>
      <c r="C131" s="263">
        <v>5</v>
      </c>
      <c r="D131" s="263">
        <v>20</v>
      </c>
      <c r="E131" s="264">
        <v>25</v>
      </c>
      <c r="F131" s="23" t="s">
        <v>19</v>
      </c>
      <c r="G131" s="242">
        <v>25</v>
      </c>
      <c r="H131" s="31"/>
      <c r="I131" s="36"/>
      <c r="J131" s="95"/>
      <c r="K131" s="36"/>
      <c r="L131" s="36"/>
      <c r="M131" s="96"/>
      <c r="N131" s="31"/>
      <c r="O131" s="36"/>
      <c r="P131" s="95"/>
      <c r="Q131" s="36"/>
      <c r="R131" s="36"/>
      <c r="S131" s="96"/>
      <c r="T131" s="31"/>
      <c r="U131" s="36"/>
      <c r="V131" s="95"/>
      <c r="W131" s="135">
        <v>5</v>
      </c>
      <c r="X131" s="36">
        <v>20</v>
      </c>
      <c r="Y131" s="97">
        <v>2</v>
      </c>
      <c r="Z131" s="98">
        <v>2</v>
      </c>
    </row>
    <row r="132" spans="1:26" x14ac:dyDescent="0.25">
      <c r="A132" s="31">
        <v>9</v>
      </c>
      <c r="B132" s="195" t="s">
        <v>111</v>
      </c>
      <c r="C132" s="263">
        <v>5</v>
      </c>
      <c r="D132" s="263">
        <f t="shared" si="21"/>
        <v>20</v>
      </c>
      <c r="E132" s="264">
        <f t="shared" si="22"/>
        <v>25</v>
      </c>
      <c r="F132" s="23" t="s">
        <v>19</v>
      </c>
      <c r="G132" s="242">
        <v>25</v>
      </c>
      <c r="H132" s="31"/>
      <c r="I132" s="36"/>
      <c r="J132" s="95"/>
      <c r="K132" s="36"/>
      <c r="L132" s="36"/>
      <c r="M132" s="96"/>
      <c r="N132" s="31"/>
      <c r="O132" s="36"/>
      <c r="P132" s="95"/>
      <c r="Q132" s="36"/>
      <c r="R132" s="36"/>
      <c r="S132" s="96"/>
      <c r="T132" s="31"/>
      <c r="U132" s="36"/>
      <c r="V132" s="95"/>
      <c r="W132" s="135">
        <v>5</v>
      </c>
      <c r="X132" s="36">
        <v>20</v>
      </c>
      <c r="Y132" s="97">
        <v>2</v>
      </c>
      <c r="Z132" s="98">
        <v>2</v>
      </c>
    </row>
    <row r="133" spans="1:26" x14ac:dyDescent="0.25">
      <c r="A133" s="311">
        <v>10</v>
      </c>
      <c r="B133" s="328" t="s">
        <v>132</v>
      </c>
      <c r="C133" s="263">
        <v>5</v>
      </c>
      <c r="D133" s="263">
        <v>10</v>
      </c>
      <c r="E133" s="264">
        <v>15</v>
      </c>
      <c r="F133" s="23" t="s">
        <v>19</v>
      </c>
      <c r="G133" s="242">
        <v>10</v>
      </c>
      <c r="H133" s="31"/>
      <c r="I133" s="36"/>
      <c r="J133" s="95"/>
      <c r="K133" s="36"/>
      <c r="L133" s="36"/>
      <c r="M133" s="96"/>
      <c r="N133" s="31"/>
      <c r="O133" s="36"/>
      <c r="P133" s="95"/>
      <c r="Q133" s="36"/>
      <c r="R133" s="36"/>
      <c r="S133" s="96"/>
      <c r="T133" s="31">
        <v>5</v>
      </c>
      <c r="U133" s="36">
        <v>10</v>
      </c>
      <c r="V133" s="95">
        <v>1</v>
      </c>
      <c r="W133" s="135"/>
      <c r="X133" s="36"/>
      <c r="Y133" s="97"/>
      <c r="Z133" s="98">
        <v>1</v>
      </c>
    </row>
    <row r="134" spans="1:26" ht="15.75" thickBot="1" x14ac:dyDescent="0.3">
      <c r="A134" s="99"/>
      <c r="B134" s="500" t="s">
        <v>92</v>
      </c>
      <c r="C134" s="54">
        <f>SUM(C123:C133)</f>
        <v>160</v>
      </c>
      <c r="D134" s="54">
        <f>SUM(D123:D133)</f>
        <v>150</v>
      </c>
      <c r="E134" s="54">
        <f>SUM(E123:E133)</f>
        <v>310</v>
      </c>
      <c r="F134" s="246"/>
      <c r="G134" s="247">
        <f t="shared" ref="G134:Z134" si="23">SUM(G123:G133)</f>
        <v>315</v>
      </c>
      <c r="H134" s="103">
        <f t="shared" si="23"/>
        <v>0</v>
      </c>
      <c r="I134" s="34">
        <f t="shared" si="23"/>
        <v>0</v>
      </c>
      <c r="J134" s="34">
        <f t="shared" si="23"/>
        <v>0</v>
      </c>
      <c r="K134" s="34">
        <f t="shared" si="23"/>
        <v>0</v>
      </c>
      <c r="L134" s="34">
        <f t="shared" si="23"/>
        <v>0</v>
      </c>
      <c r="M134" s="104">
        <f t="shared" si="23"/>
        <v>0</v>
      </c>
      <c r="N134" s="103">
        <f t="shared" si="23"/>
        <v>0</v>
      </c>
      <c r="O134" s="34">
        <f t="shared" si="23"/>
        <v>0</v>
      </c>
      <c r="P134" s="34">
        <f t="shared" si="23"/>
        <v>0</v>
      </c>
      <c r="Q134" s="34">
        <f t="shared" si="23"/>
        <v>75</v>
      </c>
      <c r="R134" s="34">
        <f t="shared" si="23"/>
        <v>20</v>
      </c>
      <c r="S134" s="104">
        <f t="shared" si="23"/>
        <v>7</v>
      </c>
      <c r="T134" s="103">
        <f t="shared" si="23"/>
        <v>55</v>
      </c>
      <c r="U134" s="34">
        <f t="shared" si="23"/>
        <v>40</v>
      </c>
      <c r="V134" s="34">
        <f t="shared" si="23"/>
        <v>7</v>
      </c>
      <c r="W134" s="34">
        <f t="shared" si="23"/>
        <v>30</v>
      </c>
      <c r="X134" s="34">
        <f t="shared" si="23"/>
        <v>90</v>
      </c>
      <c r="Y134" s="102">
        <f t="shared" si="23"/>
        <v>11</v>
      </c>
      <c r="Z134" s="248">
        <f t="shared" si="23"/>
        <v>25</v>
      </c>
    </row>
    <row r="135" spans="1:26" ht="15.75" thickBot="1" x14ac:dyDescent="0.3">
      <c r="A135" s="99"/>
      <c r="B135" s="250" t="s">
        <v>93</v>
      </c>
      <c r="C135" s="184">
        <f>C134/E134</f>
        <v>0.5161290322580645</v>
      </c>
      <c r="D135" s="184">
        <f>D134/E134</f>
        <v>0.4838709677419355</v>
      </c>
      <c r="E135" s="185"/>
      <c r="F135" s="251"/>
      <c r="G135" s="107"/>
      <c r="H135" s="67">
        <f t="shared" ref="H135:Y135" si="24">H15+H31+H41+H50+H83+H91+H134</f>
        <v>175</v>
      </c>
      <c r="I135" s="64">
        <f t="shared" si="24"/>
        <v>230</v>
      </c>
      <c r="J135" s="64">
        <f t="shared" si="24"/>
        <v>30</v>
      </c>
      <c r="K135" s="64">
        <f t="shared" si="24"/>
        <v>148</v>
      </c>
      <c r="L135" s="64">
        <f t="shared" si="24"/>
        <v>305</v>
      </c>
      <c r="M135" s="106">
        <f t="shared" si="24"/>
        <v>30</v>
      </c>
      <c r="N135" s="67">
        <f t="shared" si="24"/>
        <v>130</v>
      </c>
      <c r="O135" s="64">
        <f t="shared" si="24"/>
        <v>290</v>
      </c>
      <c r="P135" s="64">
        <f t="shared" si="24"/>
        <v>30</v>
      </c>
      <c r="Q135" s="64">
        <f t="shared" si="24"/>
        <v>135</v>
      </c>
      <c r="R135" s="64">
        <f t="shared" si="24"/>
        <v>225</v>
      </c>
      <c r="S135" s="106">
        <f t="shared" si="24"/>
        <v>30</v>
      </c>
      <c r="T135" s="67">
        <f t="shared" si="24"/>
        <v>135</v>
      </c>
      <c r="U135" s="64">
        <f t="shared" si="24"/>
        <v>275</v>
      </c>
      <c r="V135" s="64">
        <f t="shared" si="24"/>
        <v>30</v>
      </c>
      <c r="W135" s="64">
        <f t="shared" si="24"/>
        <v>60</v>
      </c>
      <c r="X135" s="64">
        <f t="shared" si="24"/>
        <v>220</v>
      </c>
      <c r="Y135" s="106">
        <f t="shared" si="24"/>
        <v>30</v>
      </c>
      <c r="Z135" s="108">
        <v>180</v>
      </c>
    </row>
    <row r="136" spans="1:26" ht="15.75" thickBot="1" x14ac:dyDescent="0.3">
      <c r="A136" s="501"/>
      <c r="B136" s="253" t="s">
        <v>112</v>
      </c>
      <c r="C136" s="254"/>
      <c r="D136" s="254"/>
      <c r="E136" s="254"/>
      <c r="F136" s="254"/>
      <c r="G136" s="254"/>
      <c r="H136" s="252"/>
      <c r="I136" s="254"/>
      <c r="J136" s="254"/>
      <c r="K136" s="254"/>
      <c r="L136" s="254"/>
      <c r="M136" s="255"/>
      <c r="N136" s="252"/>
      <c r="O136" s="254"/>
      <c r="P136" s="254"/>
      <c r="Q136" s="254"/>
      <c r="R136" s="254"/>
      <c r="S136" s="255"/>
      <c r="T136" s="252"/>
      <c r="U136" s="254"/>
      <c r="V136" s="254"/>
      <c r="W136" s="254"/>
      <c r="X136" s="254"/>
      <c r="Y136" s="254"/>
      <c r="Z136" s="256"/>
    </row>
    <row r="137" spans="1:26" ht="27.6" customHeight="1" x14ac:dyDescent="0.25">
      <c r="A137" s="25">
        <v>1</v>
      </c>
      <c r="B137" s="224" t="s">
        <v>113</v>
      </c>
      <c r="C137" s="257">
        <v>25</v>
      </c>
      <c r="D137" s="257">
        <v>0</v>
      </c>
      <c r="E137" s="258">
        <f>C137+D137</f>
        <v>25</v>
      </c>
      <c r="F137" s="23" t="s">
        <v>19</v>
      </c>
      <c r="G137" s="241">
        <v>25</v>
      </c>
      <c r="H137" s="25"/>
      <c r="I137" s="26"/>
      <c r="J137" s="259"/>
      <c r="K137" s="26"/>
      <c r="L137" s="26"/>
      <c r="M137" s="260"/>
      <c r="N137" s="25"/>
      <c r="O137" s="26"/>
      <c r="P137" s="259"/>
      <c r="Q137" s="26">
        <v>25</v>
      </c>
      <c r="R137" s="26">
        <v>0</v>
      </c>
      <c r="S137" s="259">
        <v>2</v>
      </c>
      <c r="T137" s="25"/>
      <c r="U137" s="26"/>
      <c r="V137" s="259"/>
      <c r="W137" s="26"/>
      <c r="X137" s="26"/>
      <c r="Y137" s="261"/>
      <c r="Z137" s="262">
        <v>2</v>
      </c>
    </row>
    <row r="138" spans="1:26" x14ac:dyDescent="0.25">
      <c r="A138" s="31">
        <v>2</v>
      </c>
      <c r="B138" s="195" t="s">
        <v>114</v>
      </c>
      <c r="C138" s="263">
        <v>35</v>
      </c>
      <c r="D138" s="263">
        <v>40</v>
      </c>
      <c r="E138" s="264">
        <v>75</v>
      </c>
      <c r="F138" s="43" t="s">
        <v>12</v>
      </c>
      <c r="G138" s="242">
        <v>24</v>
      </c>
      <c r="H138" s="31"/>
      <c r="I138" s="36"/>
      <c r="J138" s="95"/>
      <c r="K138" s="36"/>
      <c r="L138" s="36"/>
      <c r="M138" s="96"/>
      <c r="N138" s="31"/>
      <c r="O138" s="36"/>
      <c r="P138" s="95"/>
      <c r="Q138" s="36"/>
      <c r="R138" s="36"/>
      <c r="S138" s="266"/>
      <c r="T138" s="31">
        <v>20</v>
      </c>
      <c r="U138" s="36">
        <v>20</v>
      </c>
      <c r="V138" s="95">
        <v>2</v>
      </c>
      <c r="W138" s="36">
        <v>15</v>
      </c>
      <c r="X138" s="36">
        <v>20</v>
      </c>
      <c r="Y138" s="97">
        <v>3</v>
      </c>
      <c r="Z138" s="98">
        <v>5</v>
      </c>
    </row>
    <row r="139" spans="1:26" ht="24" x14ac:dyDescent="0.25">
      <c r="A139" s="31">
        <v>3</v>
      </c>
      <c r="B139" s="195" t="s">
        <v>115</v>
      </c>
      <c r="C139" s="263">
        <v>5</v>
      </c>
      <c r="D139" s="263">
        <v>20</v>
      </c>
      <c r="E139" s="264">
        <f t="shared" ref="E139:E146" si="25">C139+D139</f>
        <v>25</v>
      </c>
      <c r="F139" s="23" t="s">
        <v>19</v>
      </c>
      <c r="G139" s="242">
        <v>25</v>
      </c>
      <c r="H139" s="31"/>
      <c r="I139" s="36"/>
      <c r="J139" s="95"/>
      <c r="K139" s="36"/>
      <c r="L139" s="36"/>
      <c r="M139" s="96"/>
      <c r="N139" s="31"/>
      <c r="O139" s="36"/>
      <c r="P139" s="95"/>
      <c r="Q139" s="36"/>
      <c r="R139" s="136"/>
      <c r="S139" s="267"/>
      <c r="T139" s="268">
        <v>5</v>
      </c>
      <c r="U139" s="36">
        <v>20</v>
      </c>
      <c r="V139" s="95">
        <v>2</v>
      </c>
      <c r="W139" s="36"/>
      <c r="X139" s="36"/>
      <c r="Y139" s="97"/>
      <c r="Z139" s="269">
        <v>2</v>
      </c>
    </row>
    <row r="140" spans="1:26" ht="37.9" customHeight="1" x14ac:dyDescent="0.25">
      <c r="A140" s="31">
        <v>4</v>
      </c>
      <c r="B140" s="195" t="s">
        <v>116</v>
      </c>
      <c r="C140" s="270">
        <v>10</v>
      </c>
      <c r="D140" s="270">
        <v>15</v>
      </c>
      <c r="E140" s="271">
        <f t="shared" si="25"/>
        <v>25</v>
      </c>
      <c r="F140" s="23" t="s">
        <v>19</v>
      </c>
      <c r="G140" s="242">
        <v>25</v>
      </c>
      <c r="H140" s="31"/>
      <c r="I140" s="36"/>
      <c r="J140" s="95"/>
      <c r="K140" s="36"/>
      <c r="L140" s="36"/>
      <c r="M140" s="96"/>
      <c r="N140" s="31"/>
      <c r="O140" s="36"/>
      <c r="P140" s="95"/>
      <c r="Q140" s="36">
        <v>10</v>
      </c>
      <c r="R140" s="36">
        <v>15</v>
      </c>
      <c r="S140" s="272">
        <v>2</v>
      </c>
      <c r="T140" s="159"/>
      <c r="U140" s="159"/>
      <c r="V140" s="163"/>
      <c r="W140" s="36"/>
      <c r="X140" s="36"/>
      <c r="Y140" s="96"/>
      <c r="Z140" s="502">
        <v>2</v>
      </c>
    </row>
    <row r="141" spans="1:26" ht="25.9" customHeight="1" x14ac:dyDescent="0.25">
      <c r="A141" s="31">
        <v>5</v>
      </c>
      <c r="B141" s="328" t="s">
        <v>117</v>
      </c>
      <c r="C141" s="263">
        <v>15</v>
      </c>
      <c r="D141" s="263">
        <v>40</v>
      </c>
      <c r="E141" s="264">
        <v>55</v>
      </c>
      <c r="F141" s="43" t="s">
        <v>19</v>
      </c>
      <c r="G141" s="242">
        <v>45</v>
      </c>
      <c r="H141" s="31"/>
      <c r="I141" s="36"/>
      <c r="J141" s="95"/>
      <c r="K141" s="36"/>
      <c r="L141" s="36"/>
      <c r="M141" s="96"/>
      <c r="N141" s="31"/>
      <c r="O141" s="36"/>
      <c r="P141" s="95"/>
      <c r="Q141" s="36"/>
      <c r="R141" s="36"/>
      <c r="S141" s="96"/>
      <c r="T141" s="36">
        <v>10</v>
      </c>
      <c r="U141" s="36">
        <v>10</v>
      </c>
      <c r="V141" s="95">
        <v>1</v>
      </c>
      <c r="W141" s="36">
        <v>5</v>
      </c>
      <c r="X141" s="36">
        <v>30</v>
      </c>
      <c r="Y141" s="310">
        <v>3</v>
      </c>
      <c r="Z141" s="502">
        <v>4</v>
      </c>
    </row>
    <row r="142" spans="1:26" ht="25.9" customHeight="1" x14ac:dyDescent="0.25">
      <c r="A142" s="31" t="s">
        <v>189</v>
      </c>
      <c r="B142" s="328" t="s">
        <v>155</v>
      </c>
      <c r="C142" s="263"/>
      <c r="D142" s="263"/>
      <c r="E142" s="264"/>
      <c r="F142" s="357" t="s">
        <v>12</v>
      </c>
      <c r="G142" s="242">
        <v>50</v>
      </c>
      <c r="H142" s="31"/>
      <c r="I142" s="36"/>
      <c r="J142" s="95"/>
      <c r="K142" s="36"/>
      <c r="L142" s="36"/>
      <c r="M142" s="96"/>
      <c r="N142" s="31"/>
      <c r="O142" s="36"/>
      <c r="P142" s="95"/>
      <c r="Q142" s="36"/>
      <c r="R142" s="36"/>
      <c r="S142" s="96"/>
      <c r="T142" s="114"/>
      <c r="U142" s="36"/>
      <c r="V142" s="95"/>
      <c r="W142" s="36"/>
      <c r="X142" s="36" t="s">
        <v>149</v>
      </c>
      <c r="Y142" s="310">
        <v>2</v>
      </c>
      <c r="Z142" s="502">
        <v>2</v>
      </c>
    </row>
    <row r="143" spans="1:26" ht="29.45" customHeight="1" x14ac:dyDescent="0.25">
      <c r="A143" s="31">
        <v>6</v>
      </c>
      <c r="B143" s="195" t="s">
        <v>118</v>
      </c>
      <c r="C143" s="263">
        <v>25</v>
      </c>
      <c r="D143" s="263">
        <v>0</v>
      </c>
      <c r="E143" s="264">
        <f t="shared" si="25"/>
        <v>25</v>
      </c>
      <c r="F143" s="23" t="s">
        <v>19</v>
      </c>
      <c r="G143" s="242">
        <v>25</v>
      </c>
      <c r="H143" s="31"/>
      <c r="I143" s="36"/>
      <c r="J143" s="95"/>
      <c r="K143" s="99"/>
      <c r="L143" s="36"/>
      <c r="M143" s="96"/>
      <c r="N143" s="31"/>
      <c r="O143" s="36"/>
      <c r="P143" s="95"/>
      <c r="Q143" s="99"/>
      <c r="R143" s="36"/>
      <c r="S143" s="96"/>
      <c r="T143" s="31">
        <v>25</v>
      </c>
      <c r="U143" s="36">
        <v>0</v>
      </c>
      <c r="V143" s="95">
        <v>2</v>
      </c>
      <c r="W143" s="36"/>
      <c r="X143" s="36"/>
      <c r="Y143" s="97"/>
      <c r="Z143" s="98">
        <v>2</v>
      </c>
    </row>
    <row r="144" spans="1:26" ht="29.45" customHeight="1" x14ac:dyDescent="0.25">
      <c r="A144" s="31">
        <v>7</v>
      </c>
      <c r="B144" s="195" t="s">
        <v>110</v>
      </c>
      <c r="C144" s="263">
        <v>5</v>
      </c>
      <c r="D144" s="263">
        <v>20</v>
      </c>
      <c r="E144" s="264">
        <f t="shared" si="25"/>
        <v>25</v>
      </c>
      <c r="F144" s="23" t="s">
        <v>19</v>
      </c>
      <c r="G144" s="242">
        <v>25</v>
      </c>
      <c r="H144" s="31"/>
      <c r="I144" s="36"/>
      <c r="J144" s="95"/>
      <c r="K144" s="36"/>
      <c r="L144" s="36"/>
      <c r="M144" s="96"/>
      <c r="N144" s="31"/>
      <c r="O144" s="36"/>
      <c r="P144" s="95"/>
      <c r="Q144" s="36"/>
      <c r="R144" s="36"/>
      <c r="S144" s="96"/>
      <c r="T144" s="31"/>
      <c r="U144" s="36"/>
      <c r="V144" s="95"/>
      <c r="W144" s="135">
        <v>5</v>
      </c>
      <c r="X144" s="36">
        <v>20</v>
      </c>
      <c r="Y144" s="97">
        <v>2</v>
      </c>
      <c r="Z144" s="98">
        <v>2</v>
      </c>
    </row>
    <row r="145" spans="1:27" ht="24" x14ac:dyDescent="0.25">
      <c r="A145" s="31">
        <v>8</v>
      </c>
      <c r="B145" s="195" t="s">
        <v>119</v>
      </c>
      <c r="C145" s="263">
        <v>25</v>
      </c>
      <c r="D145" s="263">
        <v>0</v>
      </c>
      <c r="E145" s="264">
        <v>25</v>
      </c>
      <c r="F145" s="23" t="s">
        <v>19</v>
      </c>
      <c r="G145" s="242">
        <v>25</v>
      </c>
      <c r="H145" s="31"/>
      <c r="I145" s="36" t="s">
        <v>0</v>
      </c>
      <c r="J145" s="95"/>
      <c r="K145" s="36"/>
      <c r="L145" s="36"/>
      <c r="M145" s="96"/>
      <c r="N145" s="31"/>
      <c r="O145" s="36"/>
      <c r="P145" s="95"/>
      <c r="Q145" s="36">
        <v>25</v>
      </c>
      <c r="R145" s="36">
        <v>0</v>
      </c>
      <c r="S145" s="96">
        <v>2</v>
      </c>
      <c r="T145" s="31"/>
      <c r="U145" s="36"/>
      <c r="V145" s="95"/>
      <c r="W145" s="135"/>
      <c r="X145" s="36"/>
      <c r="Y145" s="97"/>
      <c r="Z145" s="98">
        <v>2</v>
      </c>
    </row>
    <row r="146" spans="1:27" x14ac:dyDescent="0.25">
      <c r="A146" s="31">
        <v>9</v>
      </c>
      <c r="B146" s="243" t="s">
        <v>120</v>
      </c>
      <c r="C146" s="263">
        <v>0</v>
      </c>
      <c r="D146" s="263">
        <v>15</v>
      </c>
      <c r="E146" s="264">
        <f t="shared" si="25"/>
        <v>15</v>
      </c>
      <c r="F146" s="23" t="s">
        <v>19</v>
      </c>
      <c r="G146" s="242">
        <v>10</v>
      </c>
      <c r="H146" s="31"/>
      <c r="I146" s="36"/>
      <c r="J146" s="95"/>
      <c r="K146" s="36"/>
      <c r="L146" s="36"/>
      <c r="M146" s="96"/>
      <c r="N146" s="31"/>
      <c r="O146" s="36"/>
      <c r="P146" s="95"/>
      <c r="Q146" s="36">
        <v>0</v>
      </c>
      <c r="R146" s="36">
        <v>15</v>
      </c>
      <c r="S146" s="96">
        <v>1</v>
      </c>
      <c r="T146" s="31"/>
      <c r="U146" s="36"/>
      <c r="V146" s="95"/>
      <c r="W146" s="36"/>
      <c r="X146" s="36"/>
      <c r="Y146" s="97"/>
      <c r="Z146" s="98">
        <v>1</v>
      </c>
    </row>
    <row r="147" spans="1:27" ht="24" x14ac:dyDescent="0.25">
      <c r="A147" s="50">
        <v>10</v>
      </c>
      <c r="B147" s="328" t="s">
        <v>133</v>
      </c>
      <c r="C147" s="263">
        <v>15</v>
      </c>
      <c r="D147" s="263">
        <v>0</v>
      </c>
      <c r="E147" s="264">
        <v>15</v>
      </c>
      <c r="F147" s="23" t="s">
        <v>19</v>
      </c>
      <c r="G147" s="242">
        <v>10</v>
      </c>
      <c r="H147" s="31"/>
      <c r="I147" s="36"/>
      <c r="J147" s="95"/>
      <c r="K147" s="36"/>
      <c r="L147" s="36"/>
      <c r="M147" s="96"/>
      <c r="N147" s="31"/>
      <c r="O147" s="36"/>
      <c r="P147" s="95"/>
      <c r="Q147" s="36"/>
      <c r="R147" s="36"/>
      <c r="S147" s="96"/>
      <c r="T147" s="31"/>
      <c r="U147" s="36"/>
      <c r="V147" s="95"/>
      <c r="W147" s="36">
        <v>15</v>
      </c>
      <c r="X147" s="36">
        <v>0</v>
      </c>
      <c r="Y147" s="97">
        <v>1</v>
      </c>
      <c r="Z147" s="98">
        <v>1</v>
      </c>
    </row>
    <row r="148" spans="1:27" x14ac:dyDescent="0.25">
      <c r="A148" s="99"/>
      <c r="B148" s="231" t="s">
        <v>92</v>
      </c>
      <c r="C148" s="54">
        <f>SUM(C137:C147)</f>
        <v>160</v>
      </c>
      <c r="D148" s="54">
        <f>SUM(D137:D147)</f>
        <v>150</v>
      </c>
      <c r="E148" s="54">
        <f>SUM(E137:E147)</f>
        <v>310</v>
      </c>
      <c r="F148" s="273"/>
      <c r="G148" s="274">
        <f>SUM(G137:G147)</f>
        <v>289</v>
      </c>
      <c r="H148" s="103">
        <f t="shared" ref="H148:U148" si="26">SUM(H137:H146)</f>
        <v>0</v>
      </c>
      <c r="I148" s="34">
        <f t="shared" si="26"/>
        <v>0</v>
      </c>
      <c r="J148" s="34">
        <f t="shared" si="26"/>
        <v>0</v>
      </c>
      <c r="K148" s="34">
        <f t="shared" si="26"/>
        <v>0</v>
      </c>
      <c r="L148" s="34">
        <f t="shared" si="26"/>
        <v>0</v>
      </c>
      <c r="M148" s="104">
        <v>30</v>
      </c>
      <c r="N148" s="103">
        <f t="shared" si="26"/>
        <v>0</v>
      </c>
      <c r="O148" s="34">
        <f t="shared" si="26"/>
        <v>0</v>
      </c>
      <c r="P148" s="34">
        <f t="shared" si="26"/>
        <v>0</v>
      </c>
      <c r="Q148" s="34">
        <f t="shared" si="26"/>
        <v>60</v>
      </c>
      <c r="R148" s="34">
        <f t="shared" si="26"/>
        <v>30</v>
      </c>
      <c r="S148" s="104">
        <f t="shared" si="26"/>
        <v>7</v>
      </c>
      <c r="T148" s="103">
        <f t="shared" si="26"/>
        <v>60</v>
      </c>
      <c r="U148" s="34">
        <f t="shared" si="26"/>
        <v>50</v>
      </c>
      <c r="V148" s="34">
        <f>SUM(V137:V147)</f>
        <v>7</v>
      </c>
      <c r="W148" s="34">
        <f>SUM(W137:W146)</f>
        <v>25</v>
      </c>
      <c r="X148" s="34">
        <f>SUM(X137:X146)</f>
        <v>70</v>
      </c>
      <c r="Y148" s="102">
        <f>SUM(Y137:Y147)</f>
        <v>11</v>
      </c>
      <c r="Z148" s="275">
        <f>SUM(Z137:Z147)</f>
        <v>25</v>
      </c>
    </row>
    <row r="149" spans="1:27" ht="15.75" thickBot="1" x14ac:dyDescent="0.3">
      <c r="A149" s="265"/>
      <c r="B149" s="250" t="s">
        <v>93</v>
      </c>
      <c r="C149" s="184">
        <f>C148/E148</f>
        <v>0.5161290322580645</v>
      </c>
      <c r="D149" s="184">
        <f>D148/E148</f>
        <v>0.4838709677419355</v>
      </c>
      <c r="E149" s="185"/>
      <c r="F149" s="276"/>
      <c r="G149" s="277"/>
      <c r="H149" s="67"/>
      <c r="I149" s="64"/>
      <c r="J149" s="64"/>
      <c r="K149" s="64"/>
      <c r="L149" s="64"/>
      <c r="M149" s="106"/>
      <c r="N149" s="67"/>
      <c r="O149" s="64"/>
      <c r="P149" s="64"/>
      <c r="Q149" s="64"/>
      <c r="R149" s="64"/>
      <c r="S149" s="106"/>
      <c r="T149" s="67"/>
      <c r="U149" s="64"/>
      <c r="V149" s="64" t="s">
        <v>0</v>
      </c>
      <c r="W149" s="64"/>
      <c r="X149" s="64"/>
      <c r="Y149" s="106"/>
      <c r="Z149" s="278">
        <v>180</v>
      </c>
    </row>
    <row r="150" spans="1:27" x14ac:dyDescent="0.25">
      <c r="A150" s="279"/>
      <c r="B150" s="280"/>
      <c r="C150" s="281"/>
      <c r="D150" s="281"/>
      <c r="E150" s="282"/>
      <c r="F150" s="283"/>
      <c r="G150" s="284"/>
      <c r="H150" s="285"/>
      <c r="I150" s="286"/>
      <c r="J150" s="287"/>
      <c r="K150" s="286"/>
      <c r="L150" s="286"/>
      <c r="M150" s="288"/>
      <c r="N150" s="285"/>
      <c r="O150" s="286"/>
      <c r="P150" s="287"/>
      <c r="Q150" s="286"/>
      <c r="R150" s="286"/>
      <c r="S150" s="288"/>
      <c r="T150" s="285"/>
      <c r="U150" s="286"/>
      <c r="V150" s="287"/>
      <c r="W150" s="286"/>
      <c r="X150" s="286"/>
      <c r="Y150" s="287"/>
      <c r="Z150" s="289"/>
    </row>
    <row r="151" spans="1:27" x14ac:dyDescent="0.25">
      <c r="A151" s="290"/>
      <c r="B151" s="291" t="s">
        <v>121</v>
      </c>
      <c r="C151" s="116"/>
      <c r="D151" s="116"/>
      <c r="E151" s="139"/>
      <c r="F151" s="292"/>
      <c r="G151" s="293"/>
      <c r="H151" s="285"/>
      <c r="I151" s="286"/>
      <c r="J151" s="287"/>
      <c r="K151" s="286"/>
      <c r="L151" s="286"/>
      <c r="M151" s="288"/>
      <c r="N151" s="285"/>
      <c r="O151" s="286"/>
      <c r="P151" s="287"/>
      <c r="Q151" s="286"/>
      <c r="R151" s="286" t="s">
        <v>0</v>
      </c>
      <c r="S151" s="288"/>
      <c r="T151" s="285"/>
      <c r="U151" s="286"/>
      <c r="V151" s="287"/>
      <c r="W151" s="286"/>
      <c r="X151" s="286"/>
      <c r="Y151" s="287"/>
      <c r="Z151" s="289"/>
    </row>
    <row r="152" spans="1:27" x14ac:dyDescent="0.25">
      <c r="A152" s="290"/>
      <c r="B152" s="291" t="s">
        <v>28</v>
      </c>
      <c r="C152" s="294"/>
      <c r="D152" s="294"/>
      <c r="E152" s="139"/>
      <c r="F152" s="292"/>
      <c r="G152" s="293"/>
      <c r="H152" s="285"/>
      <c r="I152" s="286"/>
      <c r="J152" s="287"/>
      <c r="K152" s="286"/>
      <c r="L152" s="286"/>
      <c r="M152" s="288"/>
      <c r="N152" s="285"/>
      <c r="O152" s="286"/>
      <c r="P152" s="287"/>
      <c r="Q152" s="286"/>
      <c r="R152" s="286"/>
      <c r="S152" s="288"/>
      <c r="T152" s="285"/>
      <c r="U152" s="286"/>
      <c r="V152" s="287"/>
      <c r="W152" s="286"/>
      <c r="X152" s="286"/>
      <c r="Y152" s="287" t="s">
        <v>122</v>
      </c>
      <c r="Z152" s="289"/>
    </row>
    <row r="153" spans="1:27" x14ac:dyDescent="0.25">
      <c r="A153" s="290"/>
      <c r="B153" s="52" t="s">
        <v>123</v>
      </c>
      <c r="C153" s="116"/>
      <c r="D153" s="116"/>
      <c r="E153" s="139"/>
      <c r="F153" s="295"/>
      <c r="G153" s="104"/>
      <c r="H153" s="285"/>
      <c r="I153" s="286"/>
      <c r="J153" s="287"/>
      <c r="K153" s="286"/>
      <c r="L153" s="286"/>
      <c r="M153" s="288"/>
      <c r="N153" s="285"/>
      <c r="O153" s="286"/>
      <c r="P153" s="287"/>
      <c r="Q153" s="286"/>
      <c r="R153" s="286"/>
      <c r="S153" s="288"/>
      <c r="T153" s="285"/>
      <c r="U153" s="286"/>
      <c r="V153" s="287"/>
      <c r="W153" s="286"/>
      <c r="X153" s="286"/>
      <c r="Y153" s="287"/>
      <c r="Z153" s="289"/>
    </row>
    <row r="154" spans="1:27" ht="15.75" thickBot="1" x14ac:dyDescent="0.3">
      <c r="A154" s="296"/>
      <c r="B154" s="297"/>
      <c r="C154" s="298"/>
      <c r="D154" s="298"/>
      <c r="E154" s="299"/>
      <c r="F154" s="300"/>
      <c r="G154" s="301"/>
      <c r="H154" s="302"/>
      <c r="I154" s="303"/>
      <c r="J154" s="304"/>
      <c r="K154" s="303"/>
      <c r="L154" s="303"/>
      <c r="M154" s="305"/>
      <c r="N154" s="302"/>
      <c r="O154" s="303"/>
      <c r="P154" s="304"/>
      <c r="Q154" s="303"/>
      <c r="R154" s="303"/>
      <c r="S154" s="305"/>
      <c r="T154" s="302"/>
      <c r="U154" s="303"/>
      <c r="V154" s="304"/>
      <c r="W154" s="303"/>
      <c r="X154" s="303"/>
      <c r="Y154" s="304"/>
      <c r="Z154" s="306"/>
    </row>
    <row r="155" spans="1:27" ht="15.75" thickBot="1" x14ac:dyDescent="0.3">
      <c r="A155" s="252"/>
      <c r="B155" s="253"/>
      <c r="C155" s="335"/>
      <c r="D155" s="335"/>
      <c r="E155" s="335"/>
      <c r="F155" s="335"/>
      <c r="G155" s="335"/>
      <c r="H155" s="336"/>
      <c r="I155" s="335"/>
      <c r="J155" s="335"/>
      <c r="K155" s="335"/>
      <c r="L155" s="335"/>
      <c r="M155" s="337"/>
      <c r="N155" s="336"/>
      <c r="O155" s="335"/>
      <c r="P155" s="335"/>
      <c r="Q155" s="335"/>
      <c r="R155" s="335"/>
      <c r="S155" s="337"/>
      <c r="T155" s="336"/>
      <c r="U155" s="335"/>
      <c r="V155" s="335"/>
      <c r="W155" s="335"/>
      <c r="X155" s="335"/>
      <c r="Y155" s="335"/>
      <c r="Z155" s="338"/>
    </row>
    <row r="156" spans="1:27" x14ac:dyDescent="0.25">
      <c r="A156" s="307"/>
      <c r="B156" s="307"/>
      <c r="C156" s="339">
        <f>C15+C31+C41+C50+C83+C106</f>
        <v>785</v>
      </c>
      <c r="D156" s="339">
        <f>D15+D31+D41+D50+D83+D106</f>
        <v>1315</v>
      </c>
      <c r="E156" s="339">
        <f>E15+E31+E41+E50+E83+E106</f>
        <v>2100</v>
      </c>
      <c r="F156" s="339">
        <f>F15+F31+F41+F50+F83+F106</f>
        <v>0</v>
      </c>
      <c r="G156" s="339">
        <f>G15+G31+G41+G50+G83+G106</f>
        <v>2070</v>
      </c>
      <c r="H156" s="339"/>
      <c r="I156" s="339"/>
      <c r="J156" s="339">
        <f>J15+J31+J41+J50+J83+J106</f>
        <v>30</v>
      </c>
      <c r="K156" s="339">
        <f>K15+K31+K41+K50+K83+K106</f>
        <v>148</v>
      </c>
      <c r="L156" s="339">
        <f>L15+L31+L41+L50+L83+L106</f>
        <v>305</v>
      </c>
      <c r="M156" s="339">
        <f>M15+M31+M41+M50+M83+M106+M91</f>
        <v>30</v>
      </c>
      <c r="N156" s="339">
        <f t="shared" ref="N156:U156" si="27">N15+N31+N41+N50+N83+N106</f>
        <v>130</v>
      </c>
      <c r="O156" s="339">
        <f t="shared" si="27"/>
        <v>230</v>
      </c>
      <c r="P156" s="339">
        <f t="shared" si="27"/>
        <v>27</v>
      </c>
      <c r="Q156" s="339">
        <f t="shared" si="27"/>
        <v>115</v>
      </c>
      <c r="R156" s="339">
        <f t="shared" si="27"/>
        <v>245</v>
      </c>
      <c r="S156" s="339">
        <f t="shared" si="27"/>
        <v>30</v>
      </c>
      <c r="T156" s="339">
        <f t="shared" si="27"/>
        <v>140</v>
      </c>
      <c r="U156" s="339">
        <f t="shared" si="27"/>
        <v>180</v>
      </c>
      <c r="V156" s="339">
        <f>V15+V31+V41+V50+V83+V106+V91</f>
        <v>30</v>
      </c>
      <c r="W156" s="339">
        <f>W15+W31+W41+W50+W83+W106</f>
        <v>75</v>
      </c>
      <c r="X156" s="339">
        <f>X15+X31+X41+X50+X83+X106</f>
        <v>115</v>
      </c>
      <c r="Y156" s="339">
        <f>Y15+Y31+Y41+Y50+Y83+Y106+Y91</f>
        <v>30</v>
      </c>
      <c r="Z156" s="339" t="s">
        <v>0</v>
      </c>
    </row>
    <row r="157" spans="1:27" x14ac:dyDescent="0.25">
      <c r="A157" s="307"/>
      <c r="B157" s="560" t="s">
        <v>124</v>
      </c>
      <c r="C157" s="560"/>
      <c r="D157" s="560"/>
      <c r="E157" s="560"/>
      <c r="F157" s="560"/>
      <c r="G157" s="560"/>
      <c r="H157" s="560"/>
      <c r="I157" s="560"/>
      <c r="J157" s="560"/>
      <c r="K157" s="560"/>
      <c r="L157" s="560"/>
      <c r="M157" s="560"/>
      <c r="N157" s="560"/>
      <c r="O157" s="560"/>
      <c r="P157" s="560"/>
      <c r="Q157" s="560"/>
      <c r="R157" s="560"/>
      <c r="S157" s="560"/>
      <c r="T157" s="560"/>
      <c r="U157" s="560"/>
      <c r="V157" s="560"/>
      <c r="W157" s="560"/>
      <c r="X157" s="560"/>
      <c r="Y157" s="560"/>
      <c r="Z157" s="560"/>
      <c r="AA157" s="560"/>
    </row>
    <row r="158" spans="1:27" x14ac:dyDescent="0.25">
      <c r="C158" s="340">
        <f>(C156*100)/E156</f>
        <v>37.38095238095238</v>
      </c>
      <c r="D158" s="340">
        <f>(D156*100)/E156</f>
        <v>62.61904761904762</v>
      </c>
      <c r="E158" s="341" t="s">
        <v>134</v>
      </c>
    </row>
  </sheetData>
  <mergeCells count="19">
    <mergeCell ref="B157:AA157"/>
    <mergeCell ref="H6:J7"/>
    <mergeCell ref="K6:M7"/>
    <mergeCell ref="N6:P7"/>
    <mergeCell ref="Q6:S7"/>
    <mergeCell ref="T6:V7"/>
    <mergeCell ref="W6:Y7"/>
    <mergeCell ref="Z5:Z8"/>
    <mergeCell ref="AA5:AA8"/>
    <mergeCell ref="B9:C9"/>
    <mergeCell ref="A2:Y2"/>
    <mergeCell ref="A3:Y3"/>
    <mergeCell ref="A4:Y4"/>
    <mergeCell ref="A5:A7"/>
    <mergeCell ref="B5:B7"/>
    <mergeCell ref="C5:G7"/>
    <mergeCell ref="H5:M5"/>
    <mergeCell ref="N5:S5"/>
    <mergeCell ref="T5:Y5"/>
  </mergeCells>
  <pageMargins left="0.25" right="0.25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76"/>
  <sheetViews>
    <sheetView zoomScale="80" zoomScaleNormal="80" workbookViewId="0">
      <selection activeCell="A2" sqref="A2:Z2"/>
    </sheetView>
  </sheetViews>
  <sheetFormatPr defaultRowHeight="15" x14ac:dyDescent="0.25"/>
  <cols>
    <col min="2" max="2" width="34.28515625" customWidth="1"/>
  </cols>
  <sheetData>
    <row r="1" spans="1:26" x14ac:dyDescent="0.25">
      <c r="A1" s="546" t="s">
        <v>194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</row>
    <row r="2" spans="1:26" x14ac:dyDescent="0.25">
      <c r="A2" s="547" t="s">
        <v>197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</row>
    <row r="3" spans="1:26" ht="15.75" thickBot="1" x14ac:dyDescent="0.3">
      <c r="A3" s="569" t="s">
        <v>0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</row>
    <row r="4" spans="1:26" ht="15.75" thickBot="1" x14ac:dyDescent="0.3">
      <c r="A4" s="570"/>
      <c r="B4" s="571"/>
      <c r="C4" s="572" t="s">
        <v>1</v>
      </c>
      <c r="D4" s="572"/>
      <c r="E4" s="572"/>
      <c r="F4" s="572"/>
      <c r="G4" s="572"/>
      <c r="H4" s="572"/>
      <c r="I4" s="556" t="s">
        <v>135</v>
      </c>
      <c r="J4" s="557"/>
      <c r="K4" s="557"/>
      <c r="L4" s="557"/>
      <c r="M4" s="557"/>
      <c r="N4" s="557"/>
      <c r="O4" s="556" t="s">
        <v>136</v>
      </c>
      <c r="P4" s="557"/>
      <c r="Q4" s="557"/>
      <c r="R4" s="557"/>
      <c r="S4" s="557"/>
      <c r="T4" s="557"/>
      <c r="U4" s="557" t="s">
        <v>137</v>
      </c>
      <c r="V4" s="557"/>
      <c r="W4" s="557"/>
      <c r="X4" s="557"/>
      <c r="Y4" s="557"/>
      <c r="Z4" s="558"/>
    </row>
    <row r="5" spans="1:26" ht="15.75" thickBot="1" x14ac:dyDescent="0.3">
      <c r="A5" s="570"/>
      <c r="B5" s="571"/>
      <c r="C5" s="572"/>
      <c r="D5" s="572"/>
      <c r="E5" s="572"/>
      <c r="F5" s="572"/>
      <c r="G5" s="572"/>
      <c r="H5" s="572"/>
      <c r="I5" s="549" t="s">
        <v>3</v>
      </c>
      <c r="J5" s="561"/>
      <c r="K5" s="561"/>
      <c r="L5" s="561" t="s">
        <v>4</v>
      </c>
      <c r="M5" s="561"/>
      <c r="N5" s="562"/>
      <c r="O5" s="549" t="s">
        <v>5</v>
      </c>
      <c r="P5" s="561"/>
      <c r="Q5" s="561"/>
      <c r="R5" s="561" t="s">
        <v>6</v>
      </c>
      <c r="S5" s="561"/>
      <c r="T5" s="563"/>
      <c r="U5" s="561" t="s">
        <v>7</v>
      </c>
      <c r="V5" s="561"/>
      <c r="W5" s="561"/>
      <c r="X5" s="561" t="s">
        <v>8</v>
      </c>
      <c r="Y5" s="561"/>
      <c r="Z5" s="562"/>
    </row>
    <row r="6" spans="1:26" ht="15.75" thickBot="1" x14ac:dyDescent="0.3">
      <c r="A6" s="570"/>
      <c r="B6" s="571"/>
      <c r="C6" s="572"/>
      <c r="D6" s="572"/>
      <c r="E6" s="572"/>
      <c r="F6" s="572"/>
      <c r="G6" s="572"/>
      <c r="H6" s="572"/>
      <c r="I6" s="549"/>
      <c r="J6" s="561"/>
      <c r="K6" s="561"/>
      <c r="L6" s="561"/>
      <c r="M6" s="561"/>
      <c r="N6" s="562"/>
      <c r="O6" s="549"/>
      <c r="P6" s="561"/>
      <c r="Q6" s="561"/>
      <c r="R6" s="561"/>
      <c r="S6" s="561"/>
      <c r="T6" s="563"/>
      <c r="U6" s="561"/>
      <c r="V6" s="561"/>
      <c r="W6" s="561"/>
      <c r="X6" s="561"/>
      <c r="Y6" s="561"/>
      <c r="Z6" s="562"/>
    </row>
    <row r="7" spans="1:26" ht="23.25" thickBot="1" x14ac:dyDescent="0.3">
      <c r="A7" s="539"/>
      <c r="B7" s="540"/>
      <c r="C7" s="541" t="s">
        <v>9</v>
      </c>
      <c r="D7" s="542" t="s">
        <v>10</v>
      </c>
      <c r="E7" s="540" t="s">
        <v>11</v>
      </c>
      <c r="F7" s="541" t="s">
        <v>158</v>
      </c>
      <c r="G7" s="543" t="s">
        <v>2</v>
      </c>
      <c r="H7" s="544" t="s">
        <v>13</v>
      </c>
      <c r="I7" s="7" t="s">
        <v>14</v>
      </c>
      <c r="J7" s="8" t="s">
        <v>10</v>
      </c>
      <c r="K7" s="9" t="s">
        <v>15</v>
      </c>
      <c r="L7" s="8" t="s">
        <v>14</v>
      </c>
      <c r="M7" s="8" t="s">
        <v>10</v>
      </c>
      <c r="N7" s="10" t="s">
        <v>15</v>
      </c>
      <c r="O7" s="7" t="s">
        <v>14</v>
      </c>
      <c r="P7" s="8" t="s">
        <v>10</v>
      </c>
      <c r="Q7" s="9" t="s">
        <v>15</v>
      </c>
      <c r="R7" s="8" t="s">
        <v>14</v>
      </c>
      <c r="S7" s="8" t="s">
        <v>10</v>
      </c>
      <c r="T7" s="10" t="s">
        <v>15</v>
      </c>
      <c r="U7" s="7" t="s">
        <v>14</v>
      </c>
      <c r="V7" s="8" t="s">
        <v>10</v>
      </c>
      <c r="W7" s="9" t="s">
        <v>15</v>
      </c>
      <c r="X7" s="8" t="s">
        <v>14</v>
      </c>
      <c r="Y7" s="364" t="s">
        <v>10</v>
      </c>
      <c r="Z7" s="521" t="s">
        <v>15</v>
      </c>
    </row>
    <row r="8" spans="1:26" ht="15.75" thickBot="1" x14ac:dyDescent="0.3">
      <c r="A8" s="12" t="s">
        <v>16</v>
      </c>
      <c r="B8" s="567" t="s">
        <v>17</v>
      </c>
      <c r="C8" s="568"/>
      <c r="D8" s="13"/>
      <c r="E8" s="365"/>
      <c r="F8" s="365"/>
      <c r="G8" s="366"/>
      <c r="H8" s="13"/>
      <c r="I8" s="17"/>
      <c r="J8" s="13"/>
      <c r="K8" s="13"/>
      <c r="L8" s="13"/>
      <c r="M8" s="13"/>
      <c r="N8" s="16"/>
      <c r="O8" s="17"/>
      <c r="P8" s="13"/>
      <c r="Q8" s="13"/>
      <c r="R8" s="13"/>
      <c r="S8" s="13"/>
      <c r="T8" s="16"/>
      <c r="U8" s="17"/>
      <c r="V8" s="13"/>
      <c r="W8" s="13"/>
      <c r="X8" s="13"/>
      <c r="Y8" s="13"/>
      <c r="Z8" s="377"/>
    </row>
    <row r="9" spans="1:26" x14ac:dyDescent="0.25">
      <c r="A9" s="19">
        <v>1</v>
      </c>
      <c r="B9" s="367" t="s">
        <v>18</v>
      </c>
      <c r="C9" s="21">
        <v>9</v>
      </c>
      <c r="D9" s="21">
        <f>J9+M9+P9+S9+V9+Y9</f>
        <v>0</v>
      </c>
      <c r="E9" s="22">
        <v>9</v>
      </c>
      <c r="F9" s="23" t="s">
        <v>19</v>
      </c>
      <c r="G9" s="459">
        <v>1</v>
      </c>
      <c r="H9" s="24">
        <v>21</v>
      </c>
      <c r="I9" s="25"/>
      <c r="J9" s="26"/>
      <c r="K9" s="27"/>
      <c r="L9" s="26"/>
      <c r="M9" s="26"/>
      <c r="N9" s="28"/>
      <c r="O9" s="25"/>
      <c r="P9" s="26"/>
      <c r="Q9" s="27"/>
      <c r="R9" s="26"/>
      <c r="S9" s="26"/>
      <c r="T9" s="28"/>
      <c r="U9" s="25">
        <v>9</v>
      </c>
      <c r="V9" s="26">
        <v>0</v>
      </c>
      <c r="W9" s="27">
        <v>1</v>
      </c>
      <c r="X9" s="26"/>
      <c r="Y9" s="368"/>
      <c r="Z9" s="91"/>
    </row>
    <row r="10" spans="1:26" x14ac:dyDescent="0.25">
      <c r="A10" s="31">
        <v>2</v>
      </c>
      <c r="B10" s="32" t="s">
        <v>20</v>
      </c>
      <c r="C10" s="33">
        <v>3</v>
      </c>
      <c r="D10" s="33">
        <v>6</v>
      </c>
      <c r="E10" s="34">
        <v>9</v>
      </c>
      <c r="F10" s="51"/>
      <c r="G10" s="50">
        <v>1</v>
      </c>
      <c r="H10" s="35">
        <v>21</v>
      </c>
      <c r="I10" s="31"/>
      <c r="J10" s="36"/>
      <c r="K10" s="37"/>
      <c r="L10" s="36"/>
      <c r="M10" s="36"/>
      <c r="N10" s="38"/>
      <c r="O10" s="31"/>
      <c r="P10" s="36"/>
      <c r="Q10" s="37"/>
      <c r="R10" s="36"/>
      <c r="S10" s="36"/>
      <c r="T10" s="38"/>
      <c r="U10" s="31">
        <v>5</v>
      </c>
      <c r="V10" s="36">
        <v>10</v>
      </c>
      <c r="W10" s="37">
        <v>1</v>
      </c>
      <c r="X10" s="36"/>
      <c r="Y10" s="136"/>
      <c r="Z10" s="37"/>
    </row>
    <row r="11" spans="1:26" x14ac:dyDescent="0.25">
      <c r="A11" s="31">
        <v>3</v>
      </c>
      <c r="B11" s="32" t="s">
        <v>21</v>
      </c>
      <c r="C11" s="33">
        <v>9</v>
      </c>
      <c r="D11" s="33">
        <v>36</v>
      </c>
      <c r="E11" s="34">
        <f>C11+D11</f>
        <v>45</v>
      </c>
      <c r="F11" s="51" t="s">
        <v>19</v>
      </c>
      <c r="G11" s="50">
        <v>6</v>
      </c>
      <c r="H11" s="35">
        <v>105</v>
      </c>
      <c r="I11" s="31"/>
      <c r="J11" s="36"/>
      <c r="K11" s="37"/>
      <c r="L11" s="36"/>
      <c r="M11" s="36"/>
      <c r="N11" s="38"/>
      <c r="O11" s="31">
        <v>0</v>
      </c>
      <c r="P11" s="36">
        <v>12</v>
      </c>
      <c r="Q11" s="37">
        <v>1</v>
      </c>
      <c r="R11" s="36">
        <v>0</v>
      </c>
      <c r="S11" s="36">
        <v>12</v>
      </c>
      <c r="T11" s="38">
        <v>1</v>
      </c>
      <c r="U11" s="31">
        <v>9</v>
      </c>
      <c r="V11" s="36">
        <v>12</v>
      </c>
      <c r="W11" s="37">
        <v>2</v>
      </c>
      <c r="X11" s="36"/>
      <c r="Y11" s="136"/>
      <c r="Z11" s="37"/>
    </row>
    <row r="12" spans="1:26" ht="25.5" x14ac:dyDescent="0.25">
      <c r="A12" s="369">
        <v>4</v>
      </c>
      <c r="B12" s="42" t="s">
        <v>22</v>
      </c>
      <c r="C12" s="317">
        <f>I12+L12+O12+R12+U12+X12</f>
        <v>0</v>
      </c>
      <c r="D12" s="317">
        <v>9</v>
      </c>
      <c r="E12" s="318">
        <f>C12+D12</f>
        <v>9</v>
      </c>
      <c r="F12" s="370" t="s">
        <v>23</v>
      </c>
      <c r="G12" s="43">
        <v>4</v>
      </c>
      <c r="H12" s="44">
        <v>91</v>
      </c>
      <c r="I12" s="371"/>
      <c r="J12" s="342"/>
      <c r="K12" s="372"/>
      <c r="L12" s="342"/>
      <c r="M12" s="342"/>
      <c r="N12" s="344"/>
      <c r="O12" s="371"/>
      <c r="P12" s="342"/>
      <c r="Q12" s="372"/>
      <c r="R12" s="342"/>
      <c r="S12" s="342"/>
      <c r="T12" s="344"/>
      <c r="U12" s="31">
        <v>0</v>
      </c>
      <c r="V12" s="36">
        <v>9</v>
      </c>
      <c r="W12" s="45">
        <v>2</v>
      </c>
      <c r="X12" s="36">
        <v>0</v>
      </c>
      <c r="Y12" s="136" t="s">
        <v>159</v>
      </c>
      <c r="Z12" s="373">
        <v>2</v>
      </c>
    </row>
    <row r="13" spans="1:26" x14ac:dyDescent="0.25">
      <c r="A13" s="369">
        <v>5</v>
      </c>
      <c r="B13" s="42" t="s">
        <v>25</v>
      </c>
      <c r="C13" s="317">
        <f>I13+L13+O13+R13+U13+X13</f>
        <v>0</v>
      </c>
      <c r="D13" s="317">
        <v>0</v>
      </c>
      <c r="E13" s="318">
        <v>0</v>
      </c>
      <c r="F13" s="370" t="s">
        <v>12</v>
      </c>
      <c r="G13" s="43">
        <v>6</v>
      </c>
      <c r="H13" s="44">
        <v>150</v>
      </c>
      <c r="I13" s="371"/>
      <c r="J13" s="342"/>
      <c r="K13" s="372"/>
      <c r="L13" s="342"/>
      <c r="M13" s="342"/>
      <c r="N13" s="344"/>
      <c r="O13" s="371"/>
      <c r="P13" s="342"/>
      <c r="Q13" s="372"/>
      <c r="R13" s="342"/>
      <c r="S13" s="342"/>
      <c r="T13" s="344"/>
      <c r="U13" s="31"/>
      <c r="V13" s="36"/>
      <c r="W13" s="45"/>
      <c r="X13" s="36">
        <v>0</v>
      </c>
      <c r="Y13" s="136" t="s">
        <v>26</v>
      </c>
      <c r="Z13" s="373">
        <v>6</v>
      </c>
    </row>
    <row r="14" spans="1:26" x14ac:dyDescent="0.25">
      <c r="A14" s="31"/>
      <c r="B14" s="52" t="s">
        <v>27</v>
      </c>
      <c r="C14" s="53">
        <f>SUM(C9:C13)</f>
        <v>21</v>
      </c>
      <c r="D14" s="53">
        <f>SUM(D9:D13)</f>
        <v>51</v>
      </c>
      <c r="E14" s="54">
        <f>C14+D14</f>
        <v>72</v>
      </c>
      <c r="F14" s="55"/>
      <c r="G14" s="34">
        <f t="shared" ref="G14:Z14" si="0">SUM(G9:G13)</f>
        <v>18</v>
      </c>
      <c r="H14" s="56">
        <f t="shared" si="0"/>
        <v>388</v>
      </c>
      <c r="I14" s="57">
        <f t="shared" si="0"/>
        <v>0</v>
      </c>
      <c r="J14" s="54">
        <f t="shared" si="0"/>
        <v>0</v>
      </c>
      <c r="K14" s="54">
        <f t="shared" si="0"/>
        <v>0</v>
      </c>
      <c r="L14" s="54">
        <f t="shared" si="0"/>
        <v>0</v>
      </c>
      <c r="M14" s="54">
        <f t="shared" si="0"/>
        <v>0</v>
      </c>
      <c r="N14" s="58">
        <f t="shared" si="0"/>
        <v>0</v>
      </c>
      <c r="O14" s="57">
        <f t="shared" si="0"/>
        <v>0</v>
      </c>
      <c r="P14" s="54">
        <f t="shared" si="0"/>
        <v>12</v>
      </c>
      <c r="Q14" s="54">
        <f t="shared" si="0"/>
        <v>1</v>
      </c>
      <c r="R14" s="54">
        <f t="shared" si="0"/>
        <v>0</v>
      </c>
      <c r="S14" s="54">
        <f t="shared" si="0"/>
        <v>12</v>
      </c>
      <c r="T14" s="58">
        <f t="shared" si="0"/>
        <v>1</v>
      </c>
      <c r="U14" s="57">
        <f t="shared" si="0"/>
        <v>23</v>
      </c>
      <c r="V14" s="54">
        <f t="shared" si="0"/>
        <v>31</v>
      </c>
      <c r="W14" s="54">
        <f t="shared" si="0"/>
        <v>6</v>
      </c>
      <c r="X14" s="54">
        <f t="shared" si="0"/>
        <v>0</v>
      </c>
      <c r="Y14" s="59">
        <f t="shared" si="0"/>
        <v>0</v>
      </c>
      <c r="Z14" s="54">
        <f t="shared" si="0"/>
        <v>8</v>
      </c>
    </row>
    <row r="15" spans="1:26" ht="15.75" thickBot="1" x14ac:dyDescent="0.3">
      <c r="A15" s="61"/>
      <c r="B15" s="62" t="s">
        <v>28</v>
      </c>
      <c r="C15" s="63">
        <f>C14/E14</f>
        <v>0.29166666666666669</v>
      </c>
      <c r="D15" s="63">
        <f>D14/E14</f>
        <v>0.70833333333333337</v>
      </c>
      <c r="E15" s="64"/>
      <c r="F15" s="65"/>
      <c r="G15" s="142"/>
      <c r="H15" s="66"/>
      <c r="I15" s="67"/>
      <c r="J15" s="64"/>
      <c r="K15" s="68"/>
      <c r="L15" s="64"/>
      <c r="M15" s="64"/>
      <c r="N15" s="69"/>
      <c r="O15" s="67"/>
      <c r="P15" s="64"/>
      <c r="Q15" s="68"/>
      <c r="R15" s="64"/>
      <c r="S15" s="64"/>
      <c r="T15" s="69"/>
      <c r="U15" s="67"/>
      <c r="V15" s="64"/>
      <c r="W15" s="68"/>
      <c r="X15" s="64"/>
      <c r="Y15" s="107"/>
      <c r="Z15" s="522"/>
    </row>
    <row r="16" spans="1:26" ht="16.5" thickBot="1" x14ac:dyDescent="0.3">
      <c r="A16" s="72"/>
      <c r="B16" s="73" t="s">
        <v>29</v>
      </c>
      <c r="C16" s="545"/>
      <c r="D16" s="545"/>
      <c r="E16" s="515"/>
      <c r="F16" s="514"/>
      <c r="G16" s="515"/>
      <c r="H16" s="77"/>
      <c r="I16" s="72"/>
      <c r="J16" s="78"/>
      <c r="K16" s="79"/>
      <c r="L16" s="78"/>
      <c r="M16" s="78"/>
      <c r="N16" s="80"/>
      <c r="O16" s="72"/>
      <c r="P16" s="78"/>
      <c r="Q16" s="79"/>
      <c r="R16" s="78"/>
      <c r="S16" s="78"/>
      <c r="T16" s="80"/>
      <c r="U16" s="72"/>
      <c r="V16" s="78"/>
      <c r="W16" s="79"/>
      <c r="X16" s="78"/>
      <c r="Y16" s="374"/>
      <c r="Z16" s="79"/>
    </row>
    <row r="17" spans="1:26" x14ac:dyDescent="0.25">
      <c r="A17" s="25">
        <v>1</v>
      </c>
      <c r="B17" s="83" t="s">
        <v>30</v>
      </c>
      <c r="C17" s="84">
        <v>15</v>
      </c>
      <c r="D17" s="84">
        <v>24</v>
      </c>
      <c r="E17" s="85">
        <f>C17+D17</f>
        <v>39</v>
      </c>
      <c r="F17" s="86" t="s">
        <v>125</v>
      </c>
      <c r="G17" s="100">
        <v>5</v>
      </c>
      <c r="H17" s="87">
        <v>90</v>
      </c>
      <c r="I17" s="25">
        <v>10</v>
      </c>
      <c r="J17" s="26">
        <v>12</v>
      </c>
      <c r="K17" s="27">
        <v>3</v>
      </c>
      <c r="L17" s="26">
        <v>5</v>
      </c>
      <c r="M17" s="26">
        <v>12</v>
      </c>
      <c r="N17" s="28">
        <v>2</v>
      </c>
      <c r="O17" s="25"/>
      <c r="P17" s="26"/>
      <c r="Q17" s="27"/>
      <c r="R17" s="26"/>
      <c r="S17" s="26"/>
      <c r="T17" s="28"/>
      <c r="U17" s="25"/>
      <c r="V17" s="26"/>
      <c r="W17" s="27"/>
      <c r="X17" s="26"/>
      <c r="Y17" s="368"/>
      <c r="Z17" s="91"/>
    </row>
    <row r="18" spans="1:26" x14ac:dyDescent="0.25">
      <c r="A18" s="31">
        <v>2</v>
      </c>
      <c r="B18" s="350" t="s">
        <v>31</v>
      </c>
      <c r="C18" s="33">
        <v>9</v>
      </c>
      <c r="D18" s="33">
        <v>9</v>
      </c>
      <c r="E18" s="34">
        <f t="shared" ref="E18:E29" si="1">C18+D18</f>
        <v>18</v>
      </c>
      <c r="F18" s="23" t="s">
        <v>19</v>
      </c>
      <c r="G18" s="50">
        <v>2</v>
      </c>
      <c r="H18" s="35">
        <v>35</v>
      </c>
      <c r="I18" s="31"/>
      <c r="J18" s="36"/>
      <c r="K18" s="37"/>
      <c r="L18" s="36">
        <v>9</v>
      </c>
      <c r="M18" s="36">
        <v>9</v>
      </c>
      <c r="N18" s="38">
        <v>2</v>
      </c>
      <c r="O18" s="31"/>
      <c r="P18" s="36"/>
      <c r="Q18" s="37"/>
      <c r="R18" s="36"/>
      <c r="S18" s="36"/>
      <c r="T18" s="38"/>
      <c r="U18" s="31"/>
      <c r="V18" s="36"/>
      <c r="W18" s="37"/>
      <c r="X18" s="36"/>
      <c r="Y18" s="136"/>
      <c r="Z18" s="37"/>
    </row>
    <row r="19" spans="1:26" ht="15.75" thickBot="1" x14ac:dyDescent="0.3">
      <c r="A19" s="19">
        <v>3</v>
      </c>
      <c r="B19" s="89" t="s">
        <v>32</v>
      </c>
      <c r="C19" s="21">
        <v>15</v>
      </c>
      <c r="D19" s="21">
        <v>24</v>
      </c>
      <c r="E19" s="21">
        <f t="shared" si="1"/>
        <v>39</v>
      </c>
      <c r="F19" s="23" t="s">
        <v>19</v>
      </c>
      <c r="G19" s="50">
        <v>4</v>
      </c>
      <c r="H19" s="24">
        <v>90</v>
      </c>
      <c r="I19" s="19"/>
      <c r="J19" s="90"/>
      <c r="K19" s="91"/>
      <c r="L19" s="90"/>
      <c r="M19" s="90"/>
      <c r="N19" s="92"/>
      <c r="O19" s="19">
        <v>5</v>
      </c>
      <c r="P19" s="90">
        <v>12</v>
      </c>
      <c r="Q19" s="91">
        <v>2</v>
      </c>
      <c r="R19" s="90">
        <v>10</v>
      </c>
      <c r="S19" s="90">
        <v>12</v>
      </c>
      <c r="T19" s="92">
        <v>2</v>
      </c>
      <c r="U19" s="19"/>
      <c r="V19" s="90"/>
      <c r="W19" s="91"/>
      <c r="X19" s="90"/>
      <c r="Y19" s="375"/>
      <c r="Z19" s="37"/>
    </row>
    <row r="20" spans="1:26" ht="15.75" thickBot="1" x14ac:dyDescent="0.3">
      <c r="A20" s="509" t="s">
        <v>181</v>
      </c>
      <c r="B20" s="510" t="s">
        <v>156</v>
      </c>
      <c r="C20" s="21"/>
      <c r="D20" s="21"/>
      <c r="E20" s="21"/>
      <c r="F20" s="23" t="s">
        <v>12</v>
      </c>
      <c r="G20" s="50">
        <v>2</v>
      </c>
      <c r="H20" s="511">
        <v>50</v>
      </c>
      <c r="I20" s="477"/>
      <c r="J20" s="100"/>
      <c r="K20" s="478"/>
      <c r="L20" s="100"/>
      <c r="M20" s="100"/>
      <c r="N20" s="476"/>
      <c r="O20" s="477"/>
      <c r="P20" s="100"/>
      <c r="Q20" s="478"/>
      <c r="R20" s="100"/>
      <c r="S20" s="100" t="s">
        <v>149</v>
      </c>
      <c r="T20" s="476">
        <v>2</v>
      </c>
      <c r="U20" s="19"/>
      <c r="V20" s="90"/>
      <c r="W20" s="91"/>
      <c r="X20" s="90"/>
      <c r="Y20" s="375"/>
      <c r="Z20" s="37"/>
    </row>
    <row r="21" spans="1:26" x14ac:dyDescent="0.25">
      <c r="A21" s="31">
        <v>4</v>
      </c>
      <c r="B21" s="112" t="s">
        <v>33</v>
      </c>
      <c r="C21" s="21">
        <v>9</v>
      </c>
      <c r="D21" s="21">
        <v>18</v>
      </c>
      <c r="E21" s="21">
        <f t="shared" si="1"/>
        <v>27</v>
      </c>
      <c r="F21" s="51" t="s">
        <v>12</v>
      </c>
      <c r="G21" s="50">
        <v>3</v>
      </c>
      <c r="H21" s="35">
        <v>50</v>
      </c>
      <c r="I21" s="31"/>
      <c r="J21" s="36"/>
      <c r="K21" s="37"/>
      <c r="L21" s="36"/>
      <c r="M21" s="36"/>
      <c r="N21" s="38"/>
      <c r="O21" s="31">
        <v>9</v>
      </c>
      <c r="P21" s="36">
        <v>18</v>
      </c>
      <c r="Q21" s="37">
        <v>3</v>
      </c>
      <c r="R21" s="36"/>
      <c r="S21" s="36"/>
      <c r="T21" s="38"/>
      <c r="U21" s="31"/>
      <c r="V21" s="36"/>
      <c r="W21" s="37"/>
      <c r="X21" s="36"/>
      <c r="Y21" s="136"/>
      <c r="Z21" s="37"/>
    </row>
    <row r="22" spans="1:26" x14ac:dyDescent="0.25">
      <c r="A22" s="19">
        <v>5</v>
      </c>
      <c r="B22" s="94" t="s">
        <v>34</v>
      </c>
      <c r="C22" s="21">
        <v>12</v>
      </c>
      <c r="D22" s="21">
        <v>15</v>
      </c>
      <c r="E22" s="21">
        <v>27</v>
      </c>
      <c r="F22" s="51" t="s">
        <v>12</v>
      </c>
      <c r="G22" s="50">
        <v>3</v>
      </c>
      <c r="H22" s="35">
        <v>50</v>
      </c>
      <c r="I22" s="31"/>
      <c r="J22" s="36"/>
      <c r="K22" s="37"/>
      <c r="L22" s="36">
        <v>12</v>
      </c>
      <c r="M22" s="36">
        <v>15</v>
      </c>
      <c r="N22" s="38">
        <v>3</v>
      </c>
      <c r="O22" s="31"/>
      <c r="P22" s="36"/>
      <c r="Q22" s="37"/>
      <c r="R22" s="36"/>
      <c r="S22" s="36"/>
      <c r="T22" s="38"/>
      <c r="U22" s="31"/>
      <c r="V22" s="36"/>
      <c r="W22" s="37"/>
      <c r="X22" s="36"/>
      <c r="Y22" s="136"/>
      <c r="Z22" s="37"/>
    </row>
    <row r="23" spans="1:26" x14ac:dyDescent="0.25">
      <c r="A23" s="19">
        <v>6</v>
      </c>
      <c r="B23" s="94" t="s">
        <v>35</v>
      </c>
      <c r="C23" s="21">
        <v>9</v>
      </c>
      <c r="D23" s="21">
        <v>12</v>
      </c>
      <c r="E23" s="21">
        <v>21</v>
      </c>
      <c r="F23" s="23" t="s">
        <v>19</v>
      </c>
      <c r="G23" s="50">
        <v>3</v>
      </c>
      <c r="H23" s="35">
        <v>55</v>
      </c>
      <c r="I23" s="31"/>
      <c r="J23" s="36"/>
      <c r="K23" s="37"/>
      <c r="L23" s="36">
        <v>9</v>
      </c>
      <c r="M23" s="36">
        <v>12</v>
      </c>
      <c r="N23" s="38">
        <v>2</v>
      </c>
      <c r="O23" s="31"/>
      <c r="P23" s="36"/>
      <c r="Q23" s="37"/>
      <c r="R23" s="36"/>
      <c r="S23" s="36"/>
      <c r="T23" s="38"/>
      <c r="U23" s="31"/>
      <c r="V23" s="36"/>
      <c r="W23" s="37"/>
      <c r="X23" s="36"/>
      <c r="Y23" s="136"/>
      <c r="Z23" s="37"/>
    </row>
    <row r="24" spans="1:26" x14ac:dyDescent="0.25">
      <c r="A24" s="31">
        <v>7</v>
      </c>
      <c r="B24" s="89" t="s">
        <v>36</v>
      </c>
      <c r="C24" s="21">
        <v>6</v>
      </c>
      <c r="D24" s="21">
        <v>9</v>
      </c>
      <c r="E24" s="21">
        <v>15</v>
      </c>
      <c r="F24" s="23" t="s">
        <v>19</v>
      </c>
      <c r="G24" s="50">
        <v>2</v>
      </c>
      <c r="H24" s="35">
        <v>35</v>
      </c>
      <c r="I24" s="31">
        <v>6</v>
      </c>
      <c r="J24" s="36">
        <v>9</v>
      </c>
      <c r="K24" s="456">
        <v>2</v>
      </c>
      <c r="L24" s="36"/>
      <c r="M24" s="36"/>
      <c r="N24" s="38"/>
      <c r="O24" s="31"/>
      <c r="P24" s="36"/>
      <c r="Q24" s="37"/>
      <c r="R24" s="36"/>
      <c r="S24" s="36"/>
      <c r="T24" s="38"/>
      <c r="U24" s="31"/>
      <c r="V24" s="36"/>
      <c r="W24" s="37"/>
      <c r="X24" s="36"/>
      <c r="Y24" s="136"/>
      <c r="Z24" s="37"/>
    </row>
    <row r="25" spans="1:26" x14ac:dyDescent="0.25">
      <c r="A25" s="19">
        <v>8</v>
      </c>
      <c r="B25" s="94" t="s">
        <v>188</v>
      </c>
      <c r="C25" s="21">
        <v>9</v>
      </c>
      <c r="D25" s="21">
        <v>0</v>
      </c>
      <c r="E25" s="21">
        <v>9</v>
      </c>
      <c r="F25" s="23" t="s">
        <v>19</v>
      </c>
      <c r="G25" s="50">
        <v>1</v>
      </c>
      <c r="H25" s="35">
        <v>21</v>
      </c>
      <c r="I25" s="31">
        <v>9</v>
      </c>
      <c r="J25" s="36">
        <v>0</v>
      </c>
      <c r="K25" s="95">
        <v>1</v>
      </c>
      <c r="L25" s="36"/>
      <c r="M25" s="36"/>
      <c r="N25" s="96"/>
      <c r="O25" s="31"/>
      <c r="P25" s="36"/>
      <c r="Q25" s="95"/>
      <c r="R25" s="36"/>
      <c r="S25" s="36"/>
      <c r="T25" s="96"/>
      <c r="U25" s="31"/>
      <c r="V25" s="36"/>
      <c r="W25" s="95"/>
      <c r="X25" s="36"/>
      <c r="Y25" s="136"/>
      <c r="Z25" s="95"/>
    </row>
    <row r="26" spans="1:26" x14ac:dyDescent="0.25">
      <c r="A26" s="19">
        <v>9</v>
      </c>
      <c r="B26" s="94" t="s">
        <v>191</v>
      </c>
      <c r="C26" s="21">
        <v>6</v>
      </c>
      <c r="D26" s="21">
        <v>9</v>
      </c>
      <c r="E26" s="21">
        <v>15</v>
      </c>
      <c r="F26" s="23" t="s">
        <v>19</v>
      </c>
      <c r="G26" s="50">
        <v>2</v>
      </c>
      <c r="H26" s="35">
        <v>35</v>
      </c>
      <c r="I26" s="31"/>
      <c r="J26" s="36"/>
      <c r="K26" s="95"/>
      <c r="L26" s="36">
        <v>6</v>
      </c>
      <c r="M26" s="36">
        <v>9</v>
      </c>
      <c r="N26" s="96">
        <v>2</v>
      </c>
      <c r="O26" s="31"/>
      <c r="P26" s="36"/>
      <c r="Q26" s="95"/>
      <c r="R26" s="36"/>
      <c r="S26" s="36"/>
      <c r="T26" s="96"/>
      <c r="U26" s="31"/>
      <c r="V26" s="36"/>
      <c r="W26" s="95"/>
      <c r="X26" s="36"/>
      <c r="Y26" s="136"/>
      <c r="Z26" s="95"/>
    </row>
    <row r="27" spans="1:26" x14ac:dyDescent="0.25">
      <c r="A27" s="31">
        <v>10</v>
      </c>
      <c r="B27" s="94" t="s">
        <v>37</v>
      </c>
      <c r="C27" s="21">
        <v>6</v>
      </c>
      <c r="D27" s="21">
        <v>9</v>
      </c>
      <c r="E27" s="22">
        <f t="shared" si="1"/>
        <v>15</v>
      </c>
      <c r="F27" s="23" t="s">
        <v>19</v>
      </c>
      <c r="G27" s="50">
        <v>2</v>
      </c>
      <c r="H27" s="35">
        <v>35</v>
      </c>
      <c r="I27" s="31"/>
      <c r="J27" s="36"/>
      <c r="K27" s="37"/>
      <c r="L27" s="36"/>
      <c r="M27" s="36"/>
      <c r="N27" s="38"/>
      <c r="O27" s="31"/>
      <c r="P27" s="36"/>
      <c r="Q27" s="37"/>
      <c r="R27" s="36"/>
      <c r="S27" s="36"/>
      <c r="T27" s="38"/>
      <c r="U27" s="31">
        <v>6</v>
      </c>
      <c r="V27" s="36">
        <v>9</v>
      </c>
      <c r="W27" s="37">
        <v>2</v>
      </c>
      <c r="X27" s="36"/>
      <c r="Y27" s="136"/>
      <c r="Z27" s="37"/>
    </row>
    <row r="28" spans="1:26" x14ac:dyDescent="0.25">
      <c r="A28" s="31">
        <v>11</v>
      </c>
      <c r="B28" s="94" t="s">
        <v>38</v>
      </c>
      <c r="C28" s="21">
        <v>9</v>
      </c>
      <c r="D28" s="21">
        <v>0</v>
      </c>
      <c r="E28" s="22">
        <v>9</v>
      </c>
      <c r="F28" s="23" t="s">
        <v>19</v>
      </c>
      <c r="G28" s="50">
        <v>1</v>
      </c>
      <c r="H28" s="35">
        <v>21</v>
      </c>
      <c r="I28" s="31"/>
      <c r="J28" s="36"/>
      <c r="K28" s="37"/>
      <c r="L28" s="36"/>
      <c r="M28" s="36"/>
      <c r="N28" s="38"/>
      <c r="O28" s="31"/>
      <c r="P28" s="36"/>
      <c r="Q28" s="37"/>
      <c r="R28" s="36"/>
      <c r="S28" s="36"/>
      <c r="T28" s="38"/>
      <c r="U28" s="31"/>
      <c r="V28" s="36"/>
      <c r="W28" s="37"/>
      <c r="X28" s="36">
        <v>9</v>
      </c>
      <c r="Y28" s="136">
        <v>0</v>
      </c>
      <c r="Z28" s="37">
        <v>1</v>
      </c>
    </row>
    <row r="29" spans="1:26" x14ac:dyDescent="0.25">
      <c r="A29" s="19">
        <v>12</v>
      </c>
      <c r="B29" s="94" t="s">
        <v>39</v>
      </c>
      <c r="C29" s="21">
        <v>9</v>
      </c>
      <c r="D29" s="21">
        <v>0</v>
      </c>
      <c r="E29" s="22">
        <f t="shared" si="1"/>
        <v>9</v>
      </c>
      <c r="F29" s="23" t="s">
        <v>19</v>
      </c>
      <c r="G29" s="50">
        <v>1</v>
      </c>
      <c r="H29" s="35">
        <v>21</v>
      </c>
      <c r="I29" s="31">
        <v>9</v>
      </c>
      <c r="J29" s="36">
        <v>0</v>
      </c>
      <c r="K29" s="37">
        <v>1</v>
      </c>
      <c r="L29" s="36"/>
      <c r="M29" s="36"/>
      <c r="N29" s="38"/>
      <c r="O29" s="31"/>
      <c r="P29" s="36"/>
      <c r="Q29" s="99"/>
      <c r="R29" s="36"/>
      <c r="S29" s="37"/>
      <c r="T29" s="38"/>
      <c r="U29" s="31"/>
      <c r="V29" s="36"/>
      <c r="W29" s="37"/>
      <c r="X29" s="36"/>
      <c r="Y29" s="136"/>
      <c r="Z29" s="37"/>
    </row>
    <row r="30" spans="1:26" x14ac:dyDescent="0.25">
      <c r="A30" s="31"/>
      <c r="B30" s="101" t="s">
        <v>40</v>
      </c>
      <c r="C30" s="53">
        <f>SUM(C17:C29)</f>
        <v>114</v>
      </c>
      <c r="D30" s="53">
        <f>SUM(D17:D29)</f>
        <v>129</v>
      </c>
      <c r="E30" s="54">
        <f>C30+D30</f>
        <v>243</v>
      </c>
      <c r="F30" s="102"/>
      <c r="G30" s="34">
        <f t="shared" ref="G30:Z30" si="2">SUM(G17:G29)</f>
        <v>31</v>
      </c>
      <c r="H30" s="102">
        <f t="shared" si="2"/>
        <v>588</v>
      </c>
      <c r="I30" s="103">
        <f t="shared" si="2"/>
        <v>34</v>
      </c>
      <c r="J30" s="34">
        <f t="shared" si="2"/>
        <v>21</v>
      </c>
      <c r="K30" s="34">
        <f t="shared" si="2"/>
        <v>7</v>
      </c>
      <c r="L30" s="34">
        <f t="shared" si="2"/>
        <v>41</v>
      </c>
      <c r="M30" s="34">
        <f t="shared" si="2"/>
        <v>57</v>
      </c>
      <c r="N30" s="104">
        <f t="shared" si="2"/>
        <v>11</v>
      </c>
      <c r="O30" s="103">
        <f t="shared" si="2"/>
        <v>14</v>
      </c>
      <c r="P30" s="34">
        <f t="shared" si="2"/>
        <v>30</v>
      </c>
      <c r="Q30" s="34">
        <f t="shared" si="2"/>
        <v>5</v>
      </c>
      <c r="R30" s="34">
        <f t="shared" si="2"/>
        <v>10</v>
      </c>
      <c r="S30" s="34">
        <f t="shared" si="2"/>
        <v>12</v>
      </c>
      <c r="T30" s="104">
        <f t="shared" si="2"/>
        <v>4</v>
      </c>
      <c r="U30" s="103">
        <f t="shared" si="2"/>
        <v>6</v>
      </c>
      <c r="V30" s="34">
        <f t="shared" si="2"/>
        <v>9</v>
      </c>
      <c r="W30" s="34">
        <f t="shared" si="2"/>
        <v>2</v>
      </c>
      <c r="X30" s="34">
        <f t="shared" si="2"/>
        <v>9</v>
      </c>
      <c r="Y30" s="102">
        <f t="shared" si="2"/>
        <v>0</v>
      </c>
      <c r="Z30" s="34">
        <f t="shared" si="2"/>
        <v>1</v>
      </c>
    </row>
    <row r="31" spans="1:26" ht="15.75" thickBot="1" x14ac:dyDescent="0.3">
      <c r="A31" s="61"/>
      <c r="B31" s="62" t="s">
        <v>28</v>
      </c>
      <c r="C31" s="63">
        <f>C30/E30</f>
        <v>0.46913580246913578</v>
      </c>
      <c r="D31" s="63">
        <f>D30/E30</f>
        <v>0.53086419753086422</v>
      </c>
      <c r="E31" s="65" t="s">
        <v>0</v>
      </c>
      <c r="F31" s="65"/>
      <c r="G31" s="65"/>
      <c r="H31" s="65"/>
      <c r="I31" s="67"/>
      <c r="J31" s="64"/>
      <c r="K31" s="64"/>
      <c r="L31" s="64"/>
      <c r="M31" s="64"/>
      <c r="N31" s="106"/>
      <c r="O31" s="67"/>
      <c r="P31" s="64"/>
      <c r="Q31" s="64"/>
      <c r="R31" s="64"/>
      <c r="S31" s="64"/>
      <c r="T31" s="106"/>
      <c r="U31" s="67"/>
      <c r="V31" s="64"/>
      <c r="W31" s="64"/>
      <c r="X31" s="64"/>
      <c r="Y31" s="107"/>
      <c r="Z31" s="142"/>
    </row>
    <row r="32" spans="1:26" ht="15.75" thickBot="1" x14ac:dyDescent="0.3">
      <c r="A32" s="109" t="s">
        <v>41</v>
      </c>
      <c r="B32" s="110" t="s">
        <v>42</v>
      </c>
      <c r="C32" s="13"/>
      <c r="D32" s="13"/>
      <c r="E32" s="13"/>
      <c r="F32" s="13"/>
      <c r="G32" s="376"/>
      <c r="H32" s="111"/>
      <c r="I32" s="17"/>
      <c r="J32" s="13"/>
      <c r="K32" s="13"/>
      <c r="L32" s="13"/>
      <c r="M32" s="13"/>
      <c r="N32" s="16"/>
      <c r="O32" s="17"/>
      <c r="P32" s="13"/>
      <c r="Q32" s="13"/>
      <c r="R32" s="13"/>
      <c r="S32" s="13"/>
      <c r="T32" s="16"/>
      <c r="U32" s="17"/>
      <c r="V32" s="13"/>
      <c r="W32" s="13"/>
      <c r="X32" s="13"/>
      <c r="Y32" s="13"/>
      <c r="Z32" s="377"/>
    </row>
    <row r="33" spans="1:26" x14ac:dyDescent="0.25">
      <c r="A33" s="19">
        <v>1</v>
      </c>
      <c r="B33" s="484" t="s">
        <v>151</v>
      </c>
      <c r="C33" s="21">
        <v>15</v>
      </c>
      <c r="D33" s="21">
        <v>10</v>
      </c>
      <c r="E33" s="21">
        <v>25</v>
      </c>
      <c r="F33" s="35" t="s">
        <v>19</v>
      </c>
      <c r="G33" s="133">
        <v>2</v>
      </c>
      <c r="H33" s="24">
        <v>60</v>
      </c>
      <c r="I33" s="19">
        <v>15</v>
      </c>
      <c r="J33" s="90">
        <v>10</v>
      </c>
      <c r="K33" s="91">
        <v>2</v>
      </c>
      <c r="L33" s="90"/>
      <c r="M33" s="90"/>
      <c r="N33" s="92"/>
      <c r="O33" s="19"/>
      <c r="P33" s="90"/>
      <c r="Q33" s="91"/>
      <c r="R33" s="90"/>
      <c r="S33" s="90"/>
      <c r="T33" s="92"/>
      <c r="U33" s="113"/>
      <c r="V33" s="90"/>
      <c r="W33" s="91"/>
      <c r="X33" s="90"/>
      <c r="Y33" s="375"/>
      <c r="Z33" s="91"/>
    </row>
    <row r="34" spans="1:26" x14ac:dyDescent="0.25">
      <c r="A34" s="19"/>
      <c r="B34" s="484" t="s">
        <v>150</v>
      </c>
      <c r="C34" s="21">
        <v>20</v>
      </c>
      <c r="D34" s="21">
        <v>20</v>
      </c>
      <c r="E34" s="21">
        <v>40</v>
      </c>
      <c r="F34" s="35" t="s">
        <v>12</v>
      </c>
      <c r="G34" s="35">
        <v>3</v>
      </c>
      <c r="H34" s="24"/>
      <c r="I34" s="19"/>
      <c r="J34" s="90"/>
      <c r="K34" s="91"/>
      <c r="L34" s="352">
        <v>20</v>
      </c>
      <c r="M34" s="90">
        <v>20</v>
      </c>
      <c r="N34" s="92">
        <v>3</v>
      </c>
      <c r="O34" s="19"/>
      <c r="P34" s="90"/>
      <c r="Q34" s="91"/>
      <c r="R34" s="352"/>
      <c r="S34" s="90"/>
      <c r="T34" s="92"/>
      <c r="U34" s="113"/>
      <c r="V34" s="90"/>
      <c r="W34" s="91"/>
      <c r="X34" s="90"/>
      <c r="Y34" s="375"/>
      <c r="Z34" s="37"/>
    </row>
    <row r="35" spans="1:26" x14ac:dyDescent="0.25">
      <c r="A35" s="31">
        <v>2</v>
      </c>
      <c r="B35" s="160" t="s">
        <v>43</v>
      </c>
      <c r="C35" s="21">
        <v>20</v>
      </c>
      <c r="D35" s="21">
        <v>20</v>
      </c>
      <c r="E35" s="21">
        <f t="shared" ref="E35:E39" si="3">C35+D35</f>
        <v>40</v>
      </c>
      <c r="F35" s="35" t="s">
        <v>12</v>
      </c>
      <c r="G35" s="35">
        <v>3</v>
      </c>
      <c r="H35" s="35">
        <v>40</v>
      </c>
      <c r="I35" s="31">
        <v>20</v>
      </c>
      <c r="J35" s="36">
        <v>20</v>
      </c>
      <c r="K35" s="37">
        <v>3</v>
      </c>
      <c r="L35" s="114"/>
      <c r="M35" s="36"/>
      <c r="N35" s="38"/>
      <c r="O35" s="31"/>
      <c r="P35" s="36"/>
      <c r="Q35" s="37"/>
      <c r="R35" s="114"/>
      <c r="S35" s="36"/>
      <c r="T35" s="38"/>
      <c r="U35" s="115"/>
      <c r="V35" s="36"/>
      <c r="W35" s="37"/>
      <c r="X35" s="36"/>
      <c r="Y35" s="136"/>
      <c r="Z35" s="37"/>
    </row>
    <row r="36" spans="1:26" x14ac:dyDescent="0.25">
      <c r="A36" s="31">
        <v>3</v>
      </c>
      <c r="B36" s="485" t="s">
        <v>44</v>
      </c>
      <c r="C36" s="21">
        <v>10</v>
      </c>
      <c r="D36" s="21">
        <v>10</v>
      </c>
      <c r="E36" s="21">
        <v>20</v>
      </c>
      <c r="F36" s="35" t="s">
        <v>19</v>
      </c>
      <c r="G36" s="35">
        <v>1</v>
      </c>
      <c r="H36" s="35">
        <v>10</v>
      </c>
      <c r="I36" s="31"/>
      <c r="J36" s="36"/>
      <c r="K36" s="37"/>
      <c r="L36" s="114">
        <v>10</v>
      </c>
      <c r="M36" s="36">
        <v>10</v>
      </c>
      <c r="N36" s="38">
        <v>1</v>
      </c>
      <c r="O36" s="31"/>
      <c r="P36" s="36"/>
      <c r="Q36" s="37"/>
      <c r="R36" s="114"/>
      <c r="S36" s="36"/>
      <c r="T36" s="38"/>
      <c r="U36" s="115"/>
      <c r="V36" s="36"/>
      <c r="W36" s="37"/>
      <c r="X36" s="36"/>
      <c r="Y36" s="136"/>
      <c r="Z36" s="37"/>
    </row>
    <row r="37" spans="1:26" x14ac:dyDescent="0.25">
      <c r="A37" s="31">
        <v>4</v>
      </c>
      <c r="B37" s="160" t="s">
        <v>157</v>
      </c>
      <c r="C37" s="21">
        <v>25</v>
      </c>
      <c r="D37" s="21">
        <v>0</v>
      </c>
      <c r="E37" s="21">
        <v>25</v>
      </c>
      <c r="F37" s="35" t="s">
        <v>19</v>
      </c>
      <c r="G37" s="35">
        <v>2</v>
      </c>
      <c r="H37" s="35">
        <v>25</v>
      </c>
      <c r="I37" s="31"/>
      <c r="J37" s="36"/>
      <c r="K37" s="37"/>
      <c r="L37" s="36"/>
      <c r="M37" s="36"/>
      <c r="N37" s="38"/>
      <c r="O37" s="31">
        <v>25</v>
      </c>
      <c r="P37" s="36">
        <v>0</v>
      </c>
      <c r="Q37" s="37">
        <v>2</v>
      </c>
      <c r="R37" s="36"/>
      <c r="S37" s="36"/>
      <c r="T37" s="38"/>
      <c r="U37" s="31"/>
      <c r="V37" s="36"/>
      <c r="W37" s="37"/>
      <c r="X37" s="36"/>
      <c r="Y37" s="136"/>
      <c r="Z37" s="37"/>
    </row>
    <row r="38" spans="1:26" ht="25.5" x14ac:dyDescent="0.25">
      <c r="A38" s="19">
        <v>5</v>
      </c>
      <c r="B38" s="160" t="s">
        <v>127</v>
      </c>
      <c r="C38" s="21">
        <v>15</v>
      </c>
      <c r="D38" s="21">
        <v>0</v>
      </c>
      <c r="E38" s="21">
        <f t="shared" si="3"/>
        <v>15</v>
      </c>
      <c r="F38" s="35" t="s">
        <v>19</v>
      </c>
      <c r="G38" s="35">
        <v>1</v>
      </c>
      <c r="H38" s="35">
        <v>10</v>
      </c>
      <c r="I38" s="31">
        <v>15</v>
      </c>
      <c r="J38" s="36">
        <v>0</v>
      </c>
      <c r="K38" s="37">
        <v>1</v>
      </c>
      <c r="L38" s="36"/>
      <c r="M38" s="36"/>
      <c r="N38" s="38"/>
      <c r="O38" s="31"/>
      <c r="P38" s="36"/>
      <c r="Q38" s="37"/>
      <c r="R38" s="36"/>
      <c r="S38" s="36"/>
      <c r="T38" s="38"/>
      <c r="U38" s="31"/>
      <c r="V38" s="36"/>
      <c r="W38" s="37"/>
      <c r="X38" s="36"/>
      <c r="Y38" s="136"/>
      <c r="Z38" s="37"/>
    </row>
    <row r="39" spans="1:26" x14ac:dyDescent="0.25">
      <c r="A39" s="31">
        <v>6</v>
      </c>
      <c r="B39" s="160" t="s">
        <v>45</v>
      </c>
      <c r="C39" s="21">
        <v>15</v>
      </c>
      <c r="D39" s="21">
        <v>0</v>
      </c>
      <c r="E39" s="22">
        <f t="shared" si="3"/>
        <v>15</v>
      </c>
      <c r="F39" s="23" t="s">
        <v>19</v>
      </c>
      <c r="G39" s="35">
        <v>1</v>
      </c>
      <c r="H39" s="35">
        <v>10</v>
      </c>
      <c r="I39" s="31"/>
      <c r="J39" s="36"/>
      <c r="K39" s="37"/>
      <c r="L39" s="36"/>
      <c r="M39" s="36"/>
      <c r="N39" s="38"/>
      <c r="O39" s="31">
        <v>15</v>
      </c>
      <c r="P39" s="36">
        <v>0</v>
      </c>
      <c r="Q39" s="37">
        <v>1</v>
      </c>
      <c r="R39" s="36"/>
      <c r="S39" s="36"/>
      <c r="T39" s="38"/>
      <c r="U39" s="31"/>
      <c r="V39" s="36"/>
      <c r="W39" s="37"/>
      <c r="X39" s="36"/>
      <c r="Y39" s="136"/>
      <c r="Z39" s="37"/>
    </row>
    <row r="40" spans="1:26" x14ac:dyDescent="0.25">
      <c r="A40" s="31"/>
      <c r="B40" s="101" t="s">
        <v>40</v>
      </c>
      <c r="C40" s="116">
        <f>SUM(C33:C39)</f>
        <v>120</v>
      </c>
      <c r="D40" s="116">
        <f>SUM(D33:D39)</f>
        <v>60</v>
      </c>
      <c r="E40" s="116">
        <f>SUM(E33:E39)</f>
        <v>180</v>
      </c>
      <c r="F40" s="102"/>
      <c r="G40" s="34">
        <f t="shared" ref="G40:N40" si="4">SUM(G33:G39)</f>
        <v>13</v>
      </c>
      <c r="H40" s="102">
        <f t="shared" si="4"/>
        <v>155</v>
      </c>
      <c r="I40" s="103">
        <f t="shared" si="4"/>
        <v>50</v>
      </c>
      <c r="J40" s="34">
        <f t="shared" si="4"/>
        <v>30</v>
      </c>
      <c r="K40" s="34">
        <f t="shared" si="4"/>
        <v>6</v>
      </c>
      <c r="L40" s="34">
        <f t="shared" si="4"/>
        <v>30</v>
      </c>
      <c r="M40" s="34">
        <f t="shared" si="4"/>
        <v>30</v>
      </c>
      <c r="N40" s="104">
        <f t="shared" si="4"/>
        <v>4</v>
      </c>
      <c r="O40" s="103">
        <f>SUM(O33:O37)</f>
        <v>25</v>
      </c>
      <c r="P40" s="34">
        <f>SUM(P33:P37)</f>
        <v>0</v>
      </c>
      <c r="Q40" s="34">
        <f>SUM(Q33:Q39)</f>
        <v>3</v>
      </c>
      <c r="R40" s="34">
        <f t="shared" ref="R40:Z40" si="5">SUM(R33:R37)</f>
        <v>0</v>
      </c>
      <c r="S40" s="34">
        <f t="shared" si="5"/>
        <v>0</v>
      </c>
      <c r="T40" s="104">
        <f t="shared" si="5"/>
        <v>0</v>
      </c>
      <c r="U40" s="103">
        <f t="shared" si="5"/>
        <v>0</v>
      </c>
      <c r="V40" s="34">
        <f t="shared" si="5"/>
        <v>0</v>
      </c>
      <c r="W40" s="34">
        <f t="shared" si="5"/>
        <v>0</v>
      </c>
      <c r="X40" s="34">
        <f t="shared" si="5"/>
        <v>0</v>
      </c>
      <c r="Y40" s="102">
        <f t="shared" si="5"/>
        <v>0</v>
      </c>
      <c r="Z40" s="34">
        <f t="shared" si="5"/>
        <v>0</v>
      </c>
    </row>
    <row r="41" spans="1:26" ht="15.75" thickBot="1" x14ac:dyDescent="0.3">
      <c r="A41" s="117"/>
      <c r="B41" s="118" t="s">
        <v>28</v>
      </c>
      <c r="C41" s="119">
        <f>C40/E40</f>
        <v>0.66666666666666663</v>
      </c>
      <c r="D41" s="119">
        <f>D40/E40</f>
        <v>0.33333333333333331</v>
      </c>
      <c r="E41" s="120"/>
      <c r="F41" s="121"/>
      <c r="G41" s="121"/>
      <c r="H41" s="122"/>
      <c r="I41" s="123"/>
      <c r="J41" s="121"/>
      <c r="K41" s="121"/>
      <c r="L41" s="121"/>
      <c r="M41" s="121"/>
      <c r="N41" s="122"/>
      <c r="O41" s="123"/>
      <c r="P41" s="121"/>
      <c r="Q41" s="121"/>
      <c r="R41" s="121"/>
      <c r="S41" s="121"/>
      <c r="T41" s="122"/>
      <c r="U41" s="123"/>
      <c r="V41" s="121"/>
      <c r="W41" s="121"/>
      <c r="X41" s="121"/>
      <c r="Y41" s="121"/>
      <c r="Z41" s="64"/>
    </row>
    <row r="42" spans="1:26" ht="15.75" thickBot="1" x14ac:dyDescent="0.3">
      <c r="A42" s="109" t="s">
        <v>46</v>
      </c>
      <c r="B42" s="144" t="s">
        <v>160</v>
      </c>
      <c r="C42" s="126"/>
      <c r="D42" s="127"/>
      <c r="E42" s="128"/>
      <c r="F42" s="127"/>
      <c r="G42" s="378"/>
      <c r="H42" s="129"/>
      <c r="I42" s="130"/>
      <c r="J42" s="129"/>
      <c r="K42" s="129"/>
      <c r="L42" s="129"/>
      <c r="M42" s="129"/>
      <c r="N42" s="131"/>
      <c r="O42" s="130"/>
      <c r="P42" s="129"/>
      <c r="Q42" s="129"/>
      <c r="R42" s="129"/>
      <c r="S42" s="129"/>
      <c r="T42" s="131"/>
      <c r="U42" s="130"/>
      <c r="V42" s="129"/>
      <c r="W42" s="129"/>
      <c r="X42" s="129"/>
      <c r="Y42" s="129"/>
      <c r="Z42" s="523"/>
    </row>
    <row r="43" spans="1:26" x14ac:dyDescent="0.25">
      <c r="A43" s="19">
        <v>1</v>
      </c>
      <c r="B43" s="112" t="s">
        <v>161</v>
      </c>
      <c r="C43" s="21">
        <v>20</v>
      </c>
      <c r="D43" s="21">
        <f t="shared" ref="D43:D47" si="6">J43+M43+P43+S43+V43+Y43</f>
        <v>10</v>
      </c>
      <c r="E43" s="22">
        <f>C43+D43</f>
        <v>30</v>
      </c>
      <c r="F43" s="23" t="s">
        <v>19</v>
      </c>
      <c r="G43" s="50">
        <v>2</v>
      </c>
      <c r="H43" s="24">
        <v>20</v>
      </c>
      <c r="I43" s="25"/>
      <c r="J43" s="26"/>
      <c r="K43" s="27"/>
      <c r="L43" s="26">
        <v>20</v>
      </c>
      <c r="M43" s="26">
        <v>10</v>
      </c>
      <c r="N43" s="28">
        <v>2</v>
      </c>
      <c r="O43" s="25"/>
      <c r="P43" s="26"/>
      <c r="Q43" s="27"/>
      <c r="R43" s="26"/>
      <c r="S43" s="26"/>
      <c r="T43" s="28"/>
      <c r="U43" s="25"/>
      <c r="V43" s="26"/>
      <c r="W43" s="27"/>
      <c r="X43" s="133"/>
      <c r="Y43" s="368"/>
      <c r="Z43" s="27"/>
    </row>
    <row r="44" spans="1:26" x14ac:dyDescent="0.25">
      <c r="A44" s="19">
        <v>2</v>
      </c>
      <c r="B44" s="112" t="s">
        <v>162</v>
      </c>
      <c r="C44" s="21">
        <v>5</v>
      </c>
      <c r="D44" s="21">
        <v>25</v>
      </c>
      <c r="E44" s="22">
        <v>30</v>
      </c>
      <c r="F44" s="23" t="s">
        <v>19</v>
      </c>
      <c r="G44" s="50">
        <v>2</v>
      </c>
      <c r="H44" s="24">
        <v>20</v>
      </c>
      <c r="I44" s="19">
        <v>5</v>
      </c>
      <c r="J44" s="90">
        <v>25</v>
      </c>
      <c r="K44" s="91">
        <v>2</v>
      </c>
      <c r="L44" s="90"/>
      <c r="M44" s="90"/>
      <c r="N44" s="92"/>
      <c r="O44" s="19"/>
      <c r="P44" s="90"/>
      <c r="Q44" s="91"/>
      <c r="R44" s="90"/>
      <c r="S44" s="90"/>
      <c r="T44" s="92"/>
      <c r="U44" s="19"/>
      <c r="V44" s="90"/>
      <c r="W44" s="91"/>
      <c r="X44" s="134"/>
      <c r="Y44" s="375"/>
      <c r="Z44" s="37"/>
    </row>
    <row r="45" spans="1:26" ht="25.5" x14ac:dyDescent="0.25">
      <c r="A45" s="31">
        <v>3</v>
      </c>
      <c r="B45" s="94" t="s">
        <v>49</v>
      </c>
      <c r="C45" s="21">
        <v>30</v>
      </c>
      <c r="D45" s="21">
        <v>60</v>
      </c>
      <c r="E45" s="22">
        <v>90</v>
      </c>
      <c r="F45" s="51" t="s">
        <v>19</v>
      </c>
      <c r="G45" s="135">
        <v>6</v>
      </c>
      <c r="H45" s="524">
        <v>60</v>
      </c>
      <c r="I45" s="31"/>
      <c r="J45" s="37"/>
      <c r="K45" s="36"/>
      <c r="L45" s="36">
        <v>10</v>
      </c>
      <c r="M45" s="37">
        <v>20</v>
      </c>
      <c r="N45" s="524">
        <v>2</v>
      </c>
      <c r="O45" s="31">
        <v>10</v>
      </c>
      <c r="P45" s="37">
        <v>20</v>
      </c>
      <c r="Q45" s="36">
        <v>2</v>
      </c>
      <c r="R45" s="36">
        <v>10</v>
      </c>
      <c r="S45" s="37">
        <v>20</v>
      </c>
      <c r="T45" s="524">
        <v>2</v>
      </c>
      <c r="U45" s="31"/>
      <c r="V45" s="37"/>
      <c r="W45" s="135"/>
      <c r="X45" s="36"/>
      <c r="Y45" s="37"/>
      <c r="Z45" s="37"/>
    </row>
    <row r="46" spans="1:26" ht="25.5" x14ac:dyDescent="0.25">
      <c r="A46" s="31" t="s">
        <v>181</v>
      </c>
      <c r="B46" s="160" t="s">
        <v>148</v>
      </c>
      <c r="C46" s="21"/>
      <c r="D46" s="21"/>
      <c r="E46" s="21"/>
      <c r="F46" s="50" t="s">
        <v>12</v>
      </c>
      <c r="G46" s="50">
        <v>2</v>
      </c>
      <c r="H46" s="284" t="s">
        <v>173</v>
      </c>
      <c r="I46" s="311"/>
      <c r="J46" s="50"/>
      <c r="K46" s="50"/>
      <c r="L46" s="50"/>
      <c r="M46" s="50"/>
      <c r="N46" s="51"/>
      <c r="O46" s="311"/>
      <c r="P46" s="50"/>
      <c r="Q46" s="50"/>
      <c r="R46" s="50"/>
      <c r="S46" s="50" t="s">
        <v>149</v>
      </c>
      <c r="T46" s="284">
        <v>2</v>
      </c>
      <c r="U46" s="31"/>
      <c r="V46" s="37"/>
      <c r="W46" s="135"/>
      <c r="X46" s="36"/>
      <c r="Y46" s="37"/>
      <c r="Z46" s="37"/>
    </row>
    <row r="47" spans="1:26" ht="25.5" x14ac:dyDescent="0.25">
      <c r="A47" s="31">
        <v>4</v>
      </c>
      <c r="B47" s="94" t="s">
        <v>163</v>
      </c>
      <c r="C47" s="21">
        <v>20</v>
      </c>
      <c r="D47" s="21">
        <f t="shared" si="6"/>
        <v>10</v>
      </c>
      <c r="E47" s="22">
        <f>C47+D47</f>
        <v>30</v>
      </c>
      <c r="F47" s="23" t="s">
        <v>19</v>
      </c>
      <c r="G47" s="50">
        <v>2</v>
      </c>
      <c r="H47" s="24">
        <v>20</v>
      </c>
      <c r="I47" s="31"/>
      <c r="J47" s="36"/>
      <c r="K47" s="37"/>
      <c r="L47" s="36"/>
      <c r="M47" s="36"/>
      <c r="N47" s="37"/>
      <c r="O47" s="31">
        <v>20</v>
      </c>
      <c r="P47" s="36">
        <v>10</v>
      </c>
      <c r="Q47" s="37">
        <v>2</v>
      </c>
      <c r="R47" s="36"/>
      <c r="S47" s="136"/>
      <c r="T47" s="137"/>
      <c r="U47" s="138"/>
      <c r="V47" s="99"/>
      <c r="W47" s="99"/>
      <c r="X47" s="135"/>
      <c r="Y47" s="136"/>
      <c r="Z47" s="37"/>
    </row>
    <row r="48" spans="1:26" ht="25.5" x14ac:dyDescent="0.25">
      <c r="A48" s="31">
        <v>5</v>
      </c>
      <c r="B48" s="94" t="s">
        <v>164</v>
      </c>
      <c r="C48" s="21">
        <v>5</v>
      </c>
      <c r="D48" s="21">
        <v>20</v>
      </c>
      <c r="E48" s="22">
        <v>25</v>
      </c>
      <c r="F48" s="23" t="s">
        <v>19</v>
      </c>
      <c r="G48" s="50">
        <v>2</v>
      </c>
      <c r="H48" s="24">
        <v>25</v>
      </c>
      <c r="I48" s="31"/>
      <c r="J48" s="36"/>
      <c r="K48" s="37"/>
      <c r="L48" s="36">
        <v>3</v>
      </c>
      <c r="M48" s="36">
        <v>10</v>
      </c>
      <c r="N48" s="37">
        <v>1</v>
      </c>
      <c r="O48" s="31"/>
      <c r="P48" s="36"/>
      <c r="Q48" s="37"/>
      <c r="R48" s="36"/>
      <c r="S48" s="136"/>
      <c r="T48" s="137"/>
      <c r="U48" s="36">
        <v>2</v>
      </c>
      <c r="V48" s="36">
        <v>10</v>
      </c>
      <c r="W48" s="36">
        <v>1</v>
      </c>
      <c r="X48" s="135"/>
      <c r="Y48" s="136"/>
      <c r="Z48" s="37"/>
    </row>
    <row r="49" spans="1:26" x14ac:dyDescent="0.25">
      <c r="A49" s="31"/>
      <c r="B49" s="101" t="s">
        <v>40</v>
      </c>
      <c r="C49" s="116">
        <f>SUM(C43:C48)</f>
        <v>80</v>
      </c>
      <c r="D49" s="116">
        <f>SUM(D43:D48)</f>
        <v>125</v>
      </c>
      <c r="E49" s="139">
        <f>SUM(E43:E48)</f>
        <v>205</v>
      </c>
      <c r="F49" s="102"/>
      <c r="G49" s="34">
        <f>SUM(G43:G48)</f>
        <v>16</v>
      </c>
      <c r="H49" s="102">
        <f>SUM(H43:H48)</f>
        <v>145</v>
      </c>
      <c r="I49" s="103">
        <f>SUM(I43:I47)</f>
        <v>5</v>
      </c>
      <c r="J49" s="34">
        <f>SUM(J43:J47)</f>
        <v>25</v>
      </c>
      <c r="K49" s="34">
        <f>SUM(K43:K47)</f>
        <v>2</v>
      </c>
      <c r="L49" s="34">
        <f>SUM(L43:L47)</f>
        <v>30</v>
      </c>
      <c r="M49" s="34">
        <f>SUM(M43:M47)</f>
        <v>30</v>
      </c>
      <c r="N49" s="34">
        <f>SUM(N43:N48)</f>
        <v>5</v>
      </c>
      <c r="O49" s="103">
        <f>SUM(O43:O47)</f>
        <v>30</v>
      </c>
      <c r="P49" s="34">
        <f>SUM(P43:P47)</f>
        <v>30</v>
      </c>
      <c r="Q49" s="34">
        <f>SUM(Q43:Q47)</f>
        <v>4</v>
      </c>
      <c r="R49" s="34">
        <f>SUM(R43:R47)</f>
        <v>10</v>
      </c>
      <c r="S49" s="34">
        <f>SUM(S43:S47)</f>
        <v>20</v>
      </c>
      <c r="T49" s="34">
        <v>4</v>
      </c>
      <c r="U49" s="103">
        <f>SUM(U43:U48)</f>
        <v>2</v>
      </c>
      <c r="V49" s="34">
        <f>SUM(V43:V48)</f>
        <v>10</v>
      </c>
      <c r="W49" s="34"/>
      <c r="X49" s="34">
        <f>SUM(X43:X47)</f>
        <v>0</v>
      </c>
      <c r="Y49" s="102">
        <f>SUM(Y43:Y47)</f>
        <v>0</v>
      </c>
      <c r="Z49" s="34">
        <f>SUM(Z43:Z47)</f>
        <v>0</v>
      </c>
    </row>
    <row r="50" spans="1:26" ht="15.75" thickBot="1" x14ac:dyDescent="0.3">
      <c r="A50" s="117"/>
      <c r="B50" s="118" t="s">
        <v>28</v>
      </c>
      <c r="C50" s="119">
        <f>C49/E49</f>
        <v>0.3902439024390244</v>
      </c>
      <c r="D50" s="119">
        <f>D49/E49</f>
        <v>0.6097560975609756</v>
      </c>
      <c r="E50" s="140"/>
      <c r="F50" s="121"/>
      <c r="G50" s="121"/>
      <c r="H50" s="121"/>
      <c r="I50" s="141"/>
      <c r="J50" s="142"/>
      <c r="K50" s="142"/>
      <c r="L50" s="142"/>
      <c r="M50" s="142"/>
      <c r="N50" s="143"/>
      <c r="O50" s="141"/>
      <c r="P50" s="142"/>
      <c r="Q50" s="142"/>
      <c r="R50" s="142"/>
      <c r="S50" s="142"/>
      <c r="T50" s="143"/>
      <c r="U50" s="141"/>
      <c r="V50" s="142"/>
      <c r="W50" s="142">
        <f>SUM(W43:W49)</f>
        <v>1</v>
      </c>
      <c r="X50" s="142"/>
      <c r="Y50" s="143"/>
      <c r="Z50" s="142"/>
    </row>
    <row r="51" spans="1:26" ht="15.75" thickBot="1" x14ac:dyDescent="0.3">
      <c r="A51" s="12"/>
      <c r="B51" s="573" t="s">
        <v>52</v>
      </c>
      <c r="C51" s="574"/>
      <c r="D51" s="574"/>
      <c r="E51" s="574"/>
      <c r="F51" s="574"/>
      <c r="G51" s="574"/>
      <c r="H51" s="575"/>
      <c r="I51" s="147"/>
      <c r="J51" s="146"/>
      <c r="K51" s="146"/>
      <c r="L51" s="146"/>
      <c r="M51" s="146"/>
      <c r="N51" s="148"/>
      <c r="O51" s="147"/>
      <c r="P51" s="146"/>
      <c r="Q51" s="146"/>
      <c r="R51" s="146"/>
      <c r="S51" s="146"/>
      <c r="T51" s="148"/>
      <c r="U51" s="147"/>
      <c r="V51" s="146"/>
      <c r="W51" s="146"/>
      <c r="X51" s="146"/>
      <c r="Y51" s="146"/>
      <c r="Z51" s="189"/>
    </row>
    <row r="52" spans="1:26" x14ac:dyDescent="0.25">
      <c r="A52" s="150">
        <v>1</v>
      </c>
      <c r="B52" s="151" t="s">
        <v>53</v>
      </c>
      <c r="C52" s="21">
        <v>3</v>
      </c>
      <c r="D52" s="21">
        <v>36</v>
      </c>
      <c r="E52" s="22">
        <f>C52+D52</f>
        <v>39</v>
      </c>
      <c r="F52" s="353" t="s">
        <v>12</v>
      </c>
      <c r="G52" s="379">
        <v>5</v>
      </c>
      <c r="H52" s="44">
        <v>90</v>
      </c>
      <c r="I52" s="25">
        <v>3</v>
      </c>
      <c r="J52" s="26">
        <v>12</v>
      </c>
      <c r="K52" s="153">
        <v>2</v>
      </c>
      <c r="L52" s="26">
        <v>0</v>
      </c>
      <c r="M52" s="26">
        <v>12</v>
      </c>
      <c r="N52" s="154">
        <v>1</v>
      </c>
      <c r="O52" s="25">
        <v>0</v>
      </c>
      <c r="P52" s="26">
        <v>12</v>
      </c>
      <c r="Q52" s="153">
        <v>1</v>
      </c>
      <c r="R52" s="26"/>
      <c r="S52" s="26"/>
      <c r="T52" s="154"/>
      <c r="U52" s="25"/>
      <c r="V52" s="26"/>
      <c r="W52" s="153"/>
      <c r="X52" s="26"/>
      <c r="Y52" s="368"/>
      <c r="Z52" s="345"/>
    </row>
    <row r="53" spans="1:26" x14ac:dyDescent="0.25">
      <c r="A53" s="458" t="s">
        <v>180</v>
      </c>
      <c r="B53" s="484" t="s">
        <v>145</v>
      </c>
      <c r="C53" s="21"/>
      <c r="D53" s="21"/>
      <c r="E53" s="22"/>
      <c r="F53" s="353"/>
      <c r="G53" s="379"/>
      <c r="H53" s="44">
        <v>25</v>
      </c>
      <c r="I53" s="19"/>
      <c r="J53" s="90"/>
      <c r="K53" s="345"/>
      <c r="L53" s="90"/>
      <c r="M53" s="90"/>
      <c r="N53" s="346"/>
      <c r="O53" s="19"/>
      <c r="P53" s="90" t="s">
        <v>143</v>
      </c>
      <c r="Q53" s="345">
        <v>1</v>
      </c>
      <c r="R53" s="90"/>
      <c r="S53" s="90"/>
      <c r="T53" s="346"/>
      <c r="U53" s="19"/>
      <c r="V53" s="90"/>
      <c r="W53" s="345"/>
      <c r="X53" s="90"/>
      <c r="Y53" s="375"/>
      <c r="Z53" s="45"/>
    </row>
    <row r="54" spans="1:26" x14ac:dyDescent="0.25">
      <c r="A54" s="457">
        <v>2</v>
      </c>
      <c r="B54" s="160" t="s">
        <v>54</v>
      </c>
      <c r="C54" s="21">
        <v>3</v>
      </c>
      <c r="D54" s="21">
        <v>36</v>
      </c>
      <c r="E54" s="22">
        <f t="shared" ref="E54:E79" si="7">C54+D54</f>
        <v>39</v>
      </c>
      <c r="F54" s="43" t="s">
        <v>12</v>
      </c>
      <c r="G54" s="379">
        <v>5</v>
      </c>
      <c r="H54" s="44">
        <v>90</v>
      </c>
      <c r="I54" s="31">
        <v>3</v>
      </c>
      <c r="J54" s="36">
        <v>12</v>
      </c>
      <c r="K54" s="45">
        <v>2</v>
      </c>
      <c r="L54" s="36">
        <v>0</v>
      </c>
      <c r="M54" s="36">
        <v>12</v>
      </c>
      <c r="N54" s="46">
        <v>1</v>
      </c>
      <c r="O54" s="31">
        <v>0</v>
      </c>
      <c r="P54" s="36">
        <v>12</v>
      </c>
      <c r="Q54" s="45">
        <v>1</v>
      </c>
      <c r="R54" s="36"/>
      <c r="S54" s="36"/>
      <c r="T54" s="46"/>
      <c r="U54" s="31"/>
      <c r="V54" s="36"/>
      <c r="W54" s="45"/>
      <c r="X54" s="36"/>
      <c r="Y54" s="136"/>
      <c r="Z54" s="45"/>
    </row>
    <row r="55" spans="1:26" ht="25.5" customHeight="1" x14ac:dyDescent="0.25">
      <c r="A55" s="457" t="s">
        <v>179</v>
      </c>
      <c r="B55" s="160" t="s">
        <v>183</v>
      </c>
      <c r="C55" s="21"/>
      <c r="D55" s="21"/>
      <c r="E55" s="22"/>
      <c r="F55" s="43"/>
      <c r="G55" s="379"/>
      <c r="H55" s="44">
        <v>25</v>
      </c>
      <c r="I55" s="31"/>
      <c r="J55" s="36"/>
      <c r="K55" s="45"/>
      <c r="L55" s="36"/>
      <c r="M55" s="36"/>
      <c r="N55" s="46"/>
      <c r="O55" s="31"/>
      <c r="P55" s="36" t="s">
        <v>185</v>
      </c>
      <c r="Q55" s="45">
        <v>1</v>
      </c>
      <c r="R55" s="36"/>
      <c r="S55" s="36"/>
      <c r="T55" s="46"/>
      <c r="U55" s="31"/>
      <c r="V55" s="36"/>
      <c r="W55" s="45"/>
      <c r="X55" s="36"/>
      <c r="Y55" s="136"/>
      <c r="Z55" s="45"/>
    </row>
    <row r="56" spans="1:26" x14ac:dyDescent="0.25">
      <c r="A56" s="457">
        <v>3</v>
      </c>
      <c r="B56" s="160" t="s">
        <v>55</v>
      </c>
      <c r="C56" s="21">
        <v>3</v>
      </c>
      <c r="D56" s="21">
        <v>36</v>
      </c>
      <c r="E56" s="22">
        <f t="shared" si="7"/>
        <v>39</v>
      </c>
      <c r="F56" s="43" t="s">
        <v>12</v>
      </c>
      <c r="G56" s="379">
        <v>5</v>
      </c>
      <c r="H56" s="44">
        <v>90</v>
      </c>
      <c r="I56" s="31"/>
      <c r="J56" s="36"/>
      <c r="K56" s="45"/>
      <c r="L56" s="36">
        <v>3</v>
      </c>
      <c r="M56" s="36">
        <v>9</v>
      </c>
      <c r="N56" s="46">
        <v>1</v>
      </c>
      <c r="O56" s="31">
        <v>0</v>
      </c>
      <c r="P56" s="36">
        <v>9</v>
      </c>
      <c r="Q56" s="45">
        <v>1</v>
      </c>
      <c r="R56" s="36">
        <v>0</v>
      </c>
      <c r="S56" s="36">
        <v>9</v>
      </c>
      <c r="T56" s="46">
        <v>1</v>
      </c>
      <c r="U56" s="31">
        <v>0</v>
      </c>
      <c r="V56" s="36">
        <v>9</v>
      </c>
      <c r="W56" s="159">
        <v>1</v>
      </c>
      <c r="X56" s="36"/>
      <c r="Y56" s="136"/>
      <c r="Z56" s="45"/>
    </row>
    <row r="57" spans="1:26" x14ac:dyDescent="0.25">
      <c r="A57" s="457" t="s">
        <v>181</v>
      </c>
      <c r="B57" s="160" t="s">
        <v>184</v>
      </c>
      <c r="C57" s="21"/>
      <c r="D57" s="21"/>
      <c r="E57" s="22"/>
      <c r="F57" s="357"/>
      <c r="G57" s="379"/>
      <c r="H57" s="44">
        <v>25</v>
      </c>
      <c r="I57" s="31"/>
      <c r="J57" s="36"/>
      <c r="K57" s="45"/>
      <c r="L57" s="36"/>
      <c r="M57" s="36"/>
      <c r="N57" s="46"/>
      <c r="O57" s="31"/>
      <c r="P57" s="36"/>
      <c r="Q57" s="45"/>
      <c r="R57" s="36"/>
      <c r="S57" s="36"/>
      <c r="T57" s="46"/>
      <c r="U57" s="31"/>
      <c r="V57" s="36" t="s">
        <v>143</v>
      </c>
      <c r="W57" s="159">
        <v>1</v>
      </c>
      <c r="X57" s="36"/>
      <c r="Y57" s="136"/>
      <c r="Z57" s="45"/>
    </row>
    <row r="58" spans="1:26" x14ac:dyDescent="0.25">
      <c r="A58" s="457">
        <v>4</v>
      </c>
      <c r="B58" s="160" t="s">
        <v>56</v>
      </c>
      <c r="C58" s="21">
        <v>3</v>
      </c>
      <c r="D58" s="21">
        <v>12</v>
      </c>
      <c r="E58" s="22">
        <f t="shared" si="7"/>
        <v>15</v>
      </c>
      <c r="F58" s="23" t="s">
        <v>19</v>
      </c>
      <c r="G58" s="379">
        <v>2</v>
      </c>
      <c r="H58" s="44">
        <v>32</v>
      </c>
      <c r="I58" s="31">
        <v>3</v>
      </c>
      <c r="J58" s="36">
        <v>12</v>
      </c>
      <c r="K58" s="45">
        <v>2</v>
      </c>
      <c r="L58" s="36"/>
      <c r="M58" s="36"/>
      <c r="N58" s="46"/>
      <c r="O58" s="31"/>
      <c r="P58" s="36"/>
      <c r="Q58" s="45"/>
      <c r="R58" s="36"/>
      <c r="S58" s="36"/>
      <c r="T58" s="46"/>
      <c r="U58" s="31"/>
      <c r="V58" s="36"/>
      <c r="W58" s="45"/>
      <c r="X58" s="36"/>
      <c r="Y58" s="136"/>
      <c r="Z58" s="45"/>
    </row>
    <row r="59" spans="1:26" x14ac:dyDescent="0.25">
      <c r="A59" s="457">
        <v>5</v>
      </c>
      <c r="B59" s="160" t="s">
        <v>165</v>
      </c>
      <c r="C59" s="21">
        <v>3</v>
      </c>
      <c r="D59" s="21">
        <v>6</v>
      </c>
      <c r="E59" s="22">
        <f t="shared" si="7"/>
        <v>9</v>
      </c>
      <c r="F59" s="23" t="s">
        <v>19</v>
      </c>
      <c r="G59" s="379">
        <v>1</v>
      </c>
      <c r="H59" s="44">
        <v>15</v>
      </c>
      <c r="I59" s="31"/>
      <c r="J59" s="36"/>
      <c r="K59" s="45"/>
      <c r="L59" s="99"/>
      <c r="M59" s="99"/>
      <c r="N59" s="161"/>
      <c r="O59" s="31"/>
      <c r="P59" s="36"/>
      <c r="Q59" s="45"/>
      <c r="R59" s="36">
        <v>3</v>
      </c>
      <c r="S59" s="36">
        <v>6</v>
      </c>
      <c r="T59" s="46">
        <v>1</v>
      </c>
      <c r="U59" s="31"/>
      <c r="V59" s="36"/>
      <c r="W59" s="45"/>
      <c r="X59" s="36"/>
      <c r="Y59" s="136"/>
      <c r="Z59" s="45"/>
    </row>
    <row r="60" spans="1:26" x14ac:dyDescent="0.25">
      <c r="A60" s="457">
        <v>6</v>
      </c>
      <c r="B60" s="160" t="s">
        <v>57</v>
      </c>
      <c r="C60" s="21">
        <v>3</v>
      </c>
      <c r="D60" s="21">
        <v>12</v>
      </c>
      <c r="E60" s="22">
        <v>15</v>
      </c>
      <c r="F60" s="23" t="s">
        <v>19</v>
      </c>
      <c r="G60" s="379">
        <v>2</v>
      </c>
      <c r="H60" s="44">
        <v>32</v>
      </c>
      <c r="I60" s="31"/>
      <c r="J60" s="36"/>
      <c r="K60" s="45"/>
      <c r="L60" s="99"/>
      <c r="M60" s="99"/>
      <c r="N60" s="161"/>
      <c r="O60" s="31"/>
      <c r="P60" s="36"/>
      <c r="Q60" s="45"/>
      <c r="R60" s="36">
        <v>3</v>
      </c>
      <c r="S60" s="36">
        <v>12</v>
      </c>
      <c r="T60" s="46">
        <v>2</v>
      </c>
      <c r="U60" s="31"/>
      <c r="V60" s="36"/>
      <c r="W60" s="45"/>
      <c r="X60" s="36"/>
      <c r="Y60" s="136"/>
      <c r="Z60" s="45"/>
    </row>
    <row r="61" spans="1:26" x14ac:dyDescent="0.25">
      <c r="A61" s="457">
        <v>7</v>
      </c>
      <c r="B61" s="160" t="s">
        <v>59</v>
      </c>
      <c r="C61" s="21">
        <v>12</v>
      </c>
      <c r="D61" s="21">
        <v>6</v>
      </c>
      <c r="E61" s="22">
        <f t="shared" si="7"/>
        <v>18</v>
      </c>
      <c r="F61" s="23" t="s">
        <v>19</v>
      </c>
      <c r="G61" s="379">
        <v>2</v>
      </c>
      <c r="H61" s="44">
        <v>32</v>
      </c>
      <c r="I61" s="31">
        <v>12</v>
      </c>
      <c r="J61" s="36">
        <v>6</v>
      </c>
      <c r="K61" s="45">
        <v>2</v>
      </c>
      <c r="L61" s="36"/>
      <c r="M61" s="36"/>
      <c r="N61" s="46"/>
      <c r="O61" s="31"/>
      <c r="P61" s="36"/>
      <c r="Q61" s="45"/>
      <c r="R61" s="36"/>
      <c r="S61" s="36"/>
      <c r="T61" s="46"/>
      <c r="U61" s="31"/>
      <c r="V61" s="36"/>
      <c r="W61" s="45"/>
      <c r="X61" s="36"/>
      <c r="Y61" s="136"/>
      <c r="Z61" s="45"/>
    </row>
    <row r="62" spans="1:26" x14ac:dyDescent="0.25">
      <c r="A62" s="457">
        <v>8</v>
      </c>
      <c r="B62" s="160" t="s">
        <v>60</v>
      </c>
      <c r="C62" s="21">
        <v>9</v>
      </c>
      <c r="D62" s="21">
        <f>J62+M62+P62+S62+V62+Y62</f>
        <v>0</v>
      </c>
      <c r="E62" s="22">
        <f t="shared" si="7"/>
        <v>9</v>
      </c>
      <c r="F62" s="23" t="s">
        <v>19</v>
      </c>
      <c r="G62" s="379">
        <v>1</v>
      </c>
      <c r="H62" s="44">
        <v>20</v>
      </c>
      <c r="I62" s="31">
        <v>9</v>
      </c>
      <c r="J62" s="36">
        <v>0</v>
      </c>
      <c r="K62" s="45">
        <v>1</v>
      </c>
      <c r="L62" s="36"/>
      <c r="M62" s="36"/>
      <c r="N62" s="46"/>
      <c r="O62" s="31"/>
      <c r="P62" s="36"/>
      <c r="Q62" s="45"/>
      <c r="R62" s="36"/>
      <c r="S62" s="36"/>
      <c r="T62" s="46"/>
      <c r="U62" s="31"/>
      <c r="V62" s="36"/>
      <c r="W62" s="45"/>
      <c r="X62" s="36"/>
      <c r="Y62" s="136"/>
      <c r="Z62" s="45"/>
    </row>
    <row r="63" spans="1:26" ht="25.5" x14ac:dyDescent="0.25">
      <c r="A63" s="457">
        <v>9</v>
      </c>
      <c r="B63" s="160" t="s">
        <v>61</v>
      </c>
      <c r="C63" s="21">
        <v>9</v>
      </c>
      <c r="D63" s="21">
        <v>12</v>
      </c>
      <c r="E63" s="22">
        <f t="shared" si="7"/>
        <v>21</v>
      </c>
      <c r="F63" s="23" t="s">
        <v>19</v>
      </c>
      <c r="G63" s="379">
        <v>2</v>
      </c>
      <c r="H63" s="44">
        <v>20</v>
      </c>
      <c r="I63" s="31"/>
      <c r="J63" s="36"/>
      <c r="K63" s="45"/>
      <c r="L63" s="36"/>
      <c r="M63" s="36"/>
      <c r="N63" s="46"/>
      <c r="O63" s="31">
        <v>9</v>
      </c>
      <c r="P63" s="36">
        <v>12</v>
      </c>
      <c r="Q63" s="45">
        <v>2</v>
      </c>
      <c r="R63" s="36"/>
      <c r="S63" s="36"/>
      <c r="T63" s="46"/>
      <c r="U63" s="31"/>
      <c r="V63" s="36"/>
      <c r="W63" s="45"/>
      <c r="X63" s="36"/>
      <c r="Y63" s="136"/>
      <c r="Z63" s="45"/>
    </row>
    <row r="64" spans="1:26" x14ac:dyDescent="0.25">
      <c r="A64" s="457">
        <v>10</v>
      </c>
      <c r="B64" s="160" t="s">
        <v>182</v>
      </c>
      <c r="C64" s="21">
        <v>3</v>
      </c>
      <c r="D64" s="21">
        <v>12</v>
      </c>
      <c r="E64" s="22">
        <f t="shared" si="7"/>
        <v>15</v>
      </c>
      <c r="F64" s="23" t="s">
        <v>19</v>
      </c>
      <c r="G64" s="379">
        <v>2</v>
      </c>
      <c r="H64" s="44">
        <v>35</v>
      </c>
      <c r="I64" s="31"/>
      <c r="J64" s="36"/>
      <c r="K64" s="45"/>
      <c r="L64" s="36"/>
      <c r="M64" s="36"/>
      <c r="N64" s="46"/>
      <c r="O64" s="31"/>
      <c r="P64" s="36"/>
      <c r="Q64" s="45"/>
      <c r="R64" s="36"/>
      <c r="S64" s="36"/>
      <c r="T64" s="46"/>
      <c r="U64" s="31"/>
      <c r="V64" s="36"/>
      <c r="W64" s="45"/>
      <c r="X64" s="36">
        <v>3</v>
      </c>
      <c r="Y64" s="136">
        <v>12</v>
      </c>
      <c r="Z64" s="45">
        <v>2</v>
      </c>
    </row>
    <row r="65" spans="1:26" x14ac:dyDescent="0.25">
      <c r="A65" s="457">
        <v>11</v>
      </c>
      <c r="B65" s="487" t="s">
        <v>62</v>
      </c>
      <c r="C65" s="21">
        <v>3</v>
      </c>
      <c r="D65" s="21">
        <v>15</v>
      </c>
      <c r="E65" s="22">
        <f t="shared" si="7"/>
        <v>18</v>
      </c>
      <c r="F65" s="23" t="s">
        <v>19</v>
      </c>
      <c r="G65" s="379">
        <v>2</v>
      </c>
      <c r="H65" s="44">
        <v>32</v>
      </c>
      <c r="I65" s="31">
        <v>3</v>
      </c>
      <c r="J65" s="36">
        <v>15</v>
      </c>
      <c r="K65" s="45">
        <v>2</v>
      </c>
      <c r="L65" s="36"/>
      <c r="M65" s="36"/>
      <c r="N65" s="46"/>
      <c r="O65" s="31"/>
      <c r="P65" s="36"/>
      <c r="Q65" s="45"/>
      <c r="R65" s="36"/>
      <c r="S65" s="36"/>
      <c r="T65" s="46"/>
      <c r="U65" s="31"/>
      <c r="V65" s="36"/>
      <c r="W65" s="45"/>
      <c r="X65" s="36"/>
      <c r="Y65" s="136"/>
      <c r="Z65" s="45"/>
    </row>
    <row r="66" spans="1:26" ht="25.5" x14ac:dyDescent="0.25">
      <c r="A66" s="457">
        <v>12</v>
      </c>
      <c r="B66" s="487" t="s">
        <v>63</v>
      </c>
      <c r="C66" s="21">
        <v>3</v>
      </c>
      <c r="D66" s="21">
        <v>12</v>
      </c>
      <c r="E66" s="22">
        <v>15</v>
      </c>
      <c r="F66" s="23" t="s">
        <v>19</v>
      </c>
      <c r="G66" s="379">
        <v>2</v>
      </c>
      <c r="H66" s="201">
        <v>35</v>
      </c>
      <c r="I66" s="114">
        <v>3</v>
      </c>
      <c r="J66" s="36">
        <v>12</v>
      </c>
      <c r="K66" s="45">
        <v>2</v>
      </c>
      <c r="L66" s="36"/>
      <c r="M66" s="36"/>
      <c r="N66" s="46"/>
      <c r="O66" s="114"/>
      <c r="P66" s="36"/>
      <c r="Q66" s="45"/>
      <c r="R66" s="36"/>
      <c r="S66" s="36"/>
      <c r="T66" s="46"/>
      <c r="U66" s="31"/>
      <c r="V66" s="36"/>
      <c r="W66" s="45"/>
      <c r="X66" s="36"/>
      <c r="Y66" s="136"/>
      <c r="Z66" s="45"/>
    </row>
    <row r="67" spans="1:26" x14ac:dyDescent="0.25">
      <c r="A67" s="311">
        <v>13</v>
      </c>
      <c r="B67" s="487" t="s">
        <v>138</v>
      </c>
      <c r="C67" s="309">
        <v>3</v>
      </c>
      <c r="D67" s="309">
        <v>15</v>
      </c>
      <c r="E67" s="312">
        <v>18</v>
      </c>
      <c r="F67" s="23" t="s">
        <v>19</v>
      </c>
      <c r="G67" s="135">
        <v>2</v>
      </c>
      <c r="H67" s="242">
        <v>32</v>
      </c>
      <c r="I67" s="114">
        <v>3</v>
      </c>
      <c r="J67" s="512">
        <v>15</v>
      </c>
      <c r="K67" s="36">
        <v>2</v>
      </c>
      <c r="L67" s="36"/>
      <c r="M67" s="45"/>
      <c r="N67" s="329"/>
      <c r="O67" s="455"/>
      <c r="P67" s="319"/>
      <c r="Q67" s="50"/>
      <c r="R67" s="50"/>
      <c r="S67" s="319"/>
      <c r="T67" s="520"/>
      <c r="U67" s="31"/>
      <c r="V67" s="36"/>
      <c r="W67" s="45"/>
      <c r="X67" s="36"/>
      <c r="Y67" s="136"/>
      <c r="Z67" s="45"/>
    </row>
    <row r="68" spans="1:26" x14ac:dyDescent="0.25">
      <c r="A68" s="311">
        <v>14</v>
      </c>
      <c r="B68" s="487" t="s">
        <v>139</v>
      </c>
      <c r="C68" s="309">
        <v>3</v>
      </c>
      <c r="D68" s="309">
        <v>15</v>
      </c>
      <c r="E68" s="312">
        <v>18</v>
      </c>
      <c r="F68" s="23" t="s">
        <v>19</v>
      </c>
      <c r="G68" s="134">
        <v>2</v>
      </c>
      <c r="H68" s="242">
        <v>32</v>
      </c>
      <c r="I68" s="114"/>
      <c r="J68" s="45"/>
      <c r="K68" s="36"/>
      <c r="L68" s="36">
        <v>3</v>
      </c>
      <c r="M68" s="45">
        <v>15</v>
      </c>
      <c r="N68" s="329">
        <v>2</v>
      </c>
      <c r="O68" s="455"/>
      <c r="P68" s="319"/>
      <c r="Q68" s="50"/>
      <c r="R68" s="50"/>
      <c r="S68" s="319"/>
      <c r="T68" s="520"/>
      <c r="U68" s="31"/>
      <c r="V68" s="36"/>
      <c r="W68" s="45"/>
      <c r="X68" s="36"/>
      <c r="Y68" s="136"/>
      <c r="Z68" s="45"/>
    </row>
    <row r="69" spans="1:26" x14ac:dyDescent="0.25">
      <c r="A69" s="311">
        <v>15</v>
      </c>
      <c r="B69" s="487" t="s">
        <v>140</v>
      </c>
      <c r="C69" s="309">
        <v>3</v>
      </c>
      <c r="D69" s="309">
        <v>15</v>
      </c>
      <c r="E69" s="312">
        <v>18</v>
      </c>
      <c r="F69" s="23" t="s">
        <v>19</v>
      </c>
      <c r="G69" s="134">
        <v>2</v>
      </c>
      <c r="H69" s="242">
        <v>32</v>
      </c>
      <c r="I69" s="114"/>
      <c r="J69" s="45"/>
      <c r="K69" s="36"/>
      <c r="L69" s="36"/>
      <c r="M69" s="45"/>
      <c r="N69" s="329"/>
      <c r="O69" s="455">
        <v>3</v>
      </c>
      <c r="P69" s="49">
        <v>15</v>
      </c>
      <c r="Q69" s="50">
        <v>2</v>
      </c>
      <c r="R69" s="50"/>
      <c r="S69" s="319"/>
      <c r="T69" s="520"/>
      <c r="U69" s="31"/>
      <c r="V69" s="36"/>
      <c r="W69" s="45"/>
      <c r="X69" s="36"/>
      <c r="Y69" s="136"/>
      <c r="Z69" s="45"/>
    </row>
    <row r="70" spans="1:26" x14ac:dyDescent="0.25">
      <c r="A70" s="311">
        <v>16</v>
      </c>
      <c r="B70" s="487" t="s">
        <v>141</v>
      </c>
      <c r="C70" s="309">
        <v>3</v>
      </c>
      <c r="D70" s="309">
        <v>15</v>
      </c>
      <c r="E70" s="312">
        <v>18</v>
      </c>
      <c r="F70" s="23" t="s">
        <v>19</v>
      </c>
      <c r="G70" s="134">
        <v>2</v>
      </c>
      <c r="H70" s="242">
        <v>32</v>
      </c>
      <c r="I70" s="114"/>
      <c r="J70" s="45"/>
      <c r="K70" s="36"/>
      <c r="L70" s="36"/>
      <c r="M70" s="45"/>
      <c r="N70" s="329"/>
      <c r="O70" s="455"/>
      <c r="P70" s="319"/>
      <c r="Q70" s="50"/>
      <c r="R70" s="50">
        <v>3</v>
      </c>
      <c r="S70" s="49">
        <v>15</v>
      </c>
      <c r="T70" s="520">
        <v>2</v>
      </c>
      <c r="U70" s="31"/>
      <c r="V70" s="36"/>
      <c r="W70" s="45"/>
      <c r="X70" s="36"/>
      <c r="Y70" s="136"/>
      <c r="Z70" s="45"/>
    </row>
    <row r="71" spans="1:26" ht="25.5" x14ac:dyDescent="0.25">
      <c r="A71" s="311" t="s">
        <v>192</v>
      </c>
      <c r="B71" s="160" t="s">
        <v>142</v>
      </c>
      <c r="C71" s="309">
        <v>0</v>
      </c>
      <c r="D71" s="309">
        <v>0</v>
      </c>
      <c r="E71" s="312" t="s">
        <v>0</v>
      </c>
      <c r="F71" s="43" t="s">
        <v>12</v>
      </c>
      <c r="G71" s="134">
        <v>2</v>
      </c>
      <c r="H71" s="242">
        <v>50</v>
      </c>
      <c r="I71" s="114"/>
      <c r="J71" s="45"/>
      <c r="K71" s="36"/>
      <c r="L71" s="36"/>
      <c r="M71" s="45"/>
      <c r="N71" s="329"/>
      <c r="O71" s="455"/>
      <c r="P71" s="319"/>
      <c r="Q71" s="50"/>
      <c r="R71" s="50"/>
      <c r="S71" s="49" t="s">
        <v>149</v>
      </c>
      <c r="T71" s="520">
        <v>2</v>
      </c>
      <c r="U71" s="31"/>
      <c r="V71" s="36"/>
      <c r="W71" s="45"/>
      <c r="X71" s="36"/>
      <c r="Y71" s="136"/>
      <c r="Z71" s="45"/>
    </row>
    <row r="72" spans="1:26" ht="25.5" x14ac:dyDescent="0.25">
      <c r="A72" s="361">
        <v>17</v>
      </c>
      <c r="B72" s="42" t="s">
        <v>166</v>
      </c>
      <c r="C72" s="21">
        <v>9</v>
      </c>
      <c r="D72" s="21">
        <v>15</v>
      </c>
      <c r="E72" s="22">
        <f t="shared" si="7"/>
        <v>24</v>
      </c>
      <c r="F72" s="23" t="s">
        <v>19</v>
      </c>
      <c r="G72" s="353">
        <v>3</v>
      </c>
      <c r="H72" s="44">
        <v>51</v>
      </c>
      <c r="I72" s="114"/>
      <c r="J72" s="36"/>
      <c r="K72" s="45"/>
      <c r="L72" s="36"/>
      <c r="M72" s="36"/>
      <c r="N72" s="46"/>
      <c r="O72" s="31">
        <v>9</v>
      </c>
      <c r="P72" s="36">
        <v>15</v>
      </c>
      <c r="Q72" s="45">
        <v>3</v>
      </c>
      <c r="R72" s="36"/>
      <c r="S72" s="36"/>
      <c r="T72" s="46"/>
      <c r="U72" s="31"/>
      <c r="V72" s="36"/>
      <c r="W72" s="45"/>
      <c r="X72" s="36"/>
      <c r="Y72" s="136"/>
      <c r="Z72" s="45"/>
    </row>
    <row r="73" spans="1:26" ht="25.5" x14ac:dyDescent="0.25">
      <c r="A73" s="361">
        <v>18</v>
      </c>
      <c r="B73" s="42" t="s">
        <v>64</v>
      </c>
      <c r="C73" s="21">
        <v>9</v>
      </c>
      <c r="D73" s="21">
        <v>9</v>
      </c>
      <c r="E73" s="22">
        <f t="shared" si="7"/>
        <v>18</v>
      </c>
      <c r="F73" s="23" t="s">
        <v>19</v>
      </c>
      <c r="G73" s="379">
        <v>2</v>
      </c>
      <c r="H73" s="44">
        <v>32</v>
      </c>
      <c r="I73" s="31"/>
      <c r="J73" s="36"/>
      <c r="K73" s="45"/>
      <c r="L73" s="36"/>
      <c r="M73" s="36"/>
      <c r="N73" s="46"/>
      <c r="O73" s="31">
        <v>9</v>
      </c>
      <c r="P73" s="36">
        <v>9</v>
      </c>
      <c r="Q73" s="45">
        <v>2</v>
      </c>
      <c r="R73" s="36"/>
      <c r="S73" s="36"/>
      <c r="T73" s="46"/>
      <c r="U73" s="31"/>
      <c r="V73" s="36"/>
      <c r="W73" s="45"/>
      <c r="X73" s="36"/>
      <c r="Y73" s="136"/>
      <c r="Z73" s="45"/>
    </row>
    <row r="74" spans="1:26" ht="19.5" customHeight="1" x14ac:dyDescent="0.25">
      <c r="A74" s="361">
        <v>19</v>
      </c>
      <c r="B74" s="42" t="s">
        <v>65</v>
      </c>
      <c r="C74" s="21">
        <v>6</v>
      </c>
      <c r="D74" s="21">
        <v>12</v>
      </c>
      <c r="E74" s="22">
        <v>18</v>
      </c>
      <c r="F74" s="23" t="s">
        <v>19</v>
      </c>
      <c r="G74" s="379">
        <v>2</v>
      </c>
      <c r="H74" s="44">
        <v>32</v>
      </c>
      <c r="I74" s="31"/>
      <c r="J74" s="36"/>
      <c r="K74" s="45"/>
      <c r="L74" s="36"/>
      <c r="M74" s="36"/>
      <c r="N74" s="46"/>
      <c r="O74" s="31"/>
      <c r="P74" s="36"/>
      <c r="Q74" s="45"/>
      <c r="R74" s="36"/>
      <c r="S74" s="36"/>
      <c r="T74" s="46"/>
      <c r="U74" s="31">
        <v>6</v>
      </c>
      <c r="V74" s="36">
        <v>12</v>
      </c>
      <c r="W74" s="45">
        <v>2</v>
      </c>
      <c r="X74" s="36"/>
      <c r="Y74" s="136"/>
      <c r="Z74" s="45"/>
    </row>
    <row r="75" spans="1:26" ht="26.25" customHeight="1" x14ac:dyDescent="0.25">
      <c r="A75" s="361">
        <v>20</v>
      </c>
      <c r="B75" s="94" t="s">
        <v>66</v>
      </c>
      <c r="C75" s="21">
        <v>3</v>
      </c>
      <c r="D75" s="21">
        <v>12</v>
      </c>
      <c r="E75" s="22">
        <f t="shared" si="7"/>
        <v>15</v>
      </c>
      <c r="F75" s="23" t="s">
        <v>19</v>
      </c>
      <c r="G75" s="379">
        <v>2</v>
      </c>
      <c r="H75" s="44">
        <v>35</v>
      </c>
      <c r="I75" s="31"/>
      <c r="J75" s="36"/>
      <c r="K75" s="45"/>
      <c r="L75" s="36"/>
      <c r="M75" s="36"/>
      <c r="N75" s="46"/>
      <c r="O75" s="31"/>
      <c r="P75" s="36"/>
      <c r="Q75" s="45"/>
      <c r="R75" s="36"/>
      <c r="S75" s="36"/>
      <c r="T75" s="46"/>
      <c r="U75" s="31">
        <v>3</v>
      </c>
      <c r="V75" s="36">
        <v>12</v>
      </c>
      <c r="W75" s="45">
        <v>2</v>
      </c>
      <c r="X75" s="36"/>
      <c r="Y75" s="136"/>
      <c r="Z75" s="45"/>
    </row>
    <row r="76" spans="1:26" x14ac:dyDescent="0.25">
      <c r="A76" s="369">
        <v>21</v>
      </c>
      <c r="B76" s="42" t="s">
        <v>67</v>
      </c>
      <c r="C76" s="317">
        <v>6</v>
      </c>
      <c r="D76" s="317">
        <v>9</v>
      </c>
      <c r="E76" s="318">
        <v>15</v>
      </c>
      <c r="F76" s="23" t="s">
        <v>19</v>
      </c>
      <c r="G76" s="380">
        <v>2</v>
      </c>
      <c r="H76" s="381">
        <v>35</v>
      </c>
      <c r="I76" s="371"/>
      <c r="J76" s="342"/>
      <c r="K76" s="372"/>
      <c r="L76" s="342"/>
      <c r="M76" s="342"/>
      <c r="N76" s="344"/>
      <c r="O76" s="31"/>
      <c r="P76" s="36"/>
      <c r="Q76" s="45"/>
      <c r="R76" s="342"/>
      <c r="S76" s="342"/>
      <c r="T76" s="344"/>
      <c r="U76" s="31">
        <v>6</v>
      </c>
      <c r="V76" s="36">
        <v>9</v>
      </c>
      <c r="W76" s="45">
        <v>2</v>
      </c>
      <c r="X76" s="382"/>
      <c r="Y76" s="383"/>
      <c r="Z76" s="384"/>
    </row>
    <row r="77" spans="1:26" x14ac:dyDescent="0.25">
      <c r="A77" s="361">
        <v>22</v>
      </c>
      <c r="B77" s="94" t="s">
        <v>68</v>
      </c>
      <c r="C77" s="21">
        <v>9</v>
      </c>
      <c r="D77" s="21">
        <f>J77+M77+P77+S77+V77+Y77</f>
        <v>0</v>
      </c>
      <c r="E77" s="22">
        <f t="shared" si="7"/>
        <v>9</v>
      </c>
      <c r="F77" s="23" t="s">
        <v>19</v>
      </c>
      <c r="G77" s="379">
        <v>1</v>
      </c>
      <c r="H77" s="44">
        <v>21</v>
      </c>
      <c r="I77" s="31"/>
      <c r="J77" s="36"/>
      <c r="K77" s="45"/>
      <c r="L77" s="36">
        <v>9</v>
      </c>
      <c r="M77" s="36">
        <v>0</v>
      </c>
      <c r="N77" s="46">
        <v>1</v>
      </c>
      <c r="O77" s="31"/>
      <c r="P77" s="36"/>
      <c r="Q77" s="45"/>
      <c r="R77" s="36"/>
      <c r="S77" s="36"/>
      <c r="T77" s="46"/>
      <c r="U77" s="31"/>
      <c r="V77" s="36"/>
      <c r="W77" s="45"/>
      <c r="X77" s="36"/>
      <c r="Y77" s="136"/>
      <c r="Z77" s="373"/>
    </row>
    <row r="78" spans="1:26" x14ac:dyDescent="0.25">
      <c r="A78" s="361">
        <v>23</v>
      </c>
      <c r="B78" s="42" t="s">
        <v>69</v>
      </c>
      <c r="C78" s="21">
        <f>I78+L78+O78+R78+U78+X78</f>
        <v>0</v>
      </c>
      <c r="D78" s="21">
        <v>60</v>
      </c>
      <c r="E78" s="22">
        <v>60</v>
      </c>
      <c r="F78" s="23" t="s">
        <v>19</v>
      </c>
      <c r="G78" s="379">
        <v>4</v>
      </c>
      <c r="H78" s="44">
        <v>40</v>
      </c>
      <c r="I78" s="31"/>
      <c r="J78" s="36"/>
      <c r="K78" s="45"/>
      <c r="L78" s="36">
        <v>0</v>
      </c>
      <c r="M78" s="36">
        <v>60</v>
      </c>
      <c r="N78" s="316">
        <v>4</v>
      </c>
      <c r="O78" s="31"/>
      <c r="P78" s="36"/>
      <c r="Q78" s="45"/>
      <c r="R78" s="36"/>
      <c r="S78" s="36"/>
      <c r="T78" s="46"/>
      <c r="U78" s="31"/>
      <c r="V78" s="36"/>
      <c r="W78" s="45"/>
      <c r="X78" s="36"/>
      <c r="Y78" s="136"/>
      <c r="Z78" s="45"/>
    </row>
    <row r="79" spans="1:26" x14ac:dyDescent="0.25">
      <c r="A79" s="361">
        <v>24</v>
      </c>
      <c r="B79" s="42" t="s">
        <v>70</v>
      </c>
      <c r="C79" s="21">
        <v>10</v>
      </c>
      <c r="D79" s="21">
        <v>50</v>
      </c>
      <c r="E79" s="22">
        <f t="shared" si="7"/>
        <v>60</v>
      </c>
      <c r="F79" s="23" t="s">
        <v>19</v>
      </c>
      <c r="G79" s="379">
        <v>4</v>
      </c>
      <c r="H79" s="44">
        <v>40</v>
      </c>
      <c r="I79" s="31"/>
      <c r="J79" s="36"/>
      <c r="K79" s="45"/>
      <c r="L79" s="36"/>
      <c r="M79" s="36"/>
      <c r="N79" s="46"/>
      <c r="O79" s="31"/>
      <c r="P79" s="36"/>
      <c r="Q79" s="45"/>
      <c r="R79" s="36">
        <v>10</v>
      </c>
      <c r="S79" s="36">
        <v>50</v>
      </c>
      <c r="T79" s="316">
        <v>4</v>
      </c>
      <c r="U79" s="31"/>
      <c r="V79" s="36"/>
      <c r="W79" s="45"/>
      <c r="X79" s="36"/>
      <c r="Y79" s="136"/>
      <c r="Z79" s="45"/>
    </row>
    <row r="80" spans="1:26" x14ac:dyDescent="0.25">
      <c r="A80" s="361">
        <v>25</v>
      </c>
      <c r="B80" s="42" t="s">
        <v>71</v>
      </c>
      <c r="C80" s="21">
        <f>I80+L80+O80+R80+U80+X80</f>
        <v>30</v>
      </c>
      <c r="D80" s="21">
        <v>60</v>
      </c>
      <c r="E80" s="22">
        <v>90</v>
      </c>
      <c r="F80" s="43" t="s">
        <v>19</v>
      </c>
      <c r="G80" s="379">
        <v>6</v>
      </c>
      <c r="H80" s="44">
        <v>90</v>
      </c>
      <c r="I80" s="31"/>
      <c r="J80" s="36"/>
      <c r="K80" s="163"/>
      <c r="L80" s="36"/>
      <c r="M80" s="36"/>
      <c r="N80" s="164"/>
      <c r="O80" s="31"/>
      <c r="P80" s="36"/>
      <c r="Q80" s="163"/>
      <c r="R80" s="385">
        <v>10</v>
      </c>
      <c r="S80" s="385">
        <v>20</v>
      </c>
      <c r="T80" s="386">
        <v>2</v>
      </c>
      <c r="U80" s="387">
        <v>10</v>
      </c>
      <c r="V80" s="385">
        <v>20</v>
      </c>
      <c r="W80" s="388">
        <v>2</v>
      </c>
      <c r="X80" s="385">
        <v>10</v>
      </c>
      <c r="Y80" s="389">
        <v>20</v>
      </c>
      <c r="Z80" s="388">
        <v>2</v>
      </c>
    </row>
    <row r="81" spans="1:26" ht="23.25" customHeight="1" x14ac:dyDescent="0.25">
      <c r="A81" s="512">
        <v>26</v>
      </c>
      <c r="B81" s="42" t="s">
        <v>171</v>
      </c>
      <c r="C81" s="21"/>
      <c r="D81" s="21"/>
      <c r="E81" s="21"/>
      <c r="F81" s="43" t="s">
        <v>12</v>
      </c>
      <c r="G81" s="379">
        <v>2</v>
      </c>
      <c r="H81" s="44">
        <v>50</v>
      </c>
      <c r="I81" s="31"/>
      <c r="J81" s="36"/>
      <c r="K81" s="45"/>
      <c r="L81" s="36"/>
      <c r="M81" s="36"/>
      <c r="N81" s="46"/>
      <c r="O81" s="31"/>
      <c r="P81" s="36"/>
      <c r="Q81" s="45"/>
      <c r="R81" s="36"/>
      <c r="S81" s="36"/>
      <c r="T81" s="46"/>
      <c r="U81" s="31"/>
      <c r="V81" s="36"/>
      <c r="W81" s="45"/>
      <c r="X81" s="36"/>
      <c r="Y81" s="284" t="s">
        <v>149</v>
      </c>
      <c r="Z81" s="319">
        <v>2</v>
      </c>
    </row>
    <row r="82" spans="1:26" x14ac:dyDescent="0.25">
      <c r="A82" s="536"/>
      <c r="B82" s="536" t="s">
        <v>40</v>
      </c>
      <c r="C82" s="116">
        <f>SUM(C52:C81)</f>
        <v>151</v>
      </c>
      <c r="D82" s="116">
        <f>SUM(D52:D81)</f>
        <v>482</v>
      </c>
      <c r="E82" s="139">
        <f>SUM(E52:E81)</f>
        <v>633</v>
      </c>
      <c r="F82" s="54"/>
      <c r="G82" s="59">
        <f t="shared" ref="G82:Z82" si="8">SUM(G52:G81)</f>
        <v>69</v>
      </c>
      <c r="H82" s="59">
        <f t="shared" si="8"/>
        <v>1202</v>
      </c>
      <c r="I82" s="103">
        <f t="shared" si="8"/>
        <v>39</v>
      </c>
      <c r="J82" s="34">
        <f t="shared" si="8"/>
        <v>84</v>
      </c>
      <c r="K82" s="34">
        <f t="shared" si="8"/>
        <v>15</v>
      </c>
      <c r="L82" s="34">
        <f t="shared" si="8"/>
        <v>15</v>
      </c>
      <c r="M82" s="34">
        <f t="shared" si="8"/>
        <v>108</v>
      </c>
      <c r="N82" s="104">
        <f t="shared" si="8"/>
        <v>10</v>
      </c>
      <c r="O82" s="103">
        <f t="shared" si="8"/>
        <v>30</v>
      </c>
      <c r="P82" s="34">
        <f t="shared" si="8"/>
        <v>84</v>
      </c>
      <c r="Q82" s="34">
        <f t="shared" si="8"/>
        <v>14</v>
      </c>
      <c r="R82" s="34">
        <f t="shared" si="8"/>
        <v>29</v>
      </c>
      <c r="S82" s="34">
        <f t="shared" si="8"/>
        <v>112</v>
      </c>
      <c r="T82" s="104">
        <f t="shared" si="8"/>
        <v>14</v>
      </c>
      <c r="U82" s="103">
        <f t="shared" si="8"/>
        <v>25</v>
      </c>
      <c r="V82" s="34">
        <f t="shared" si="8"/>
        <v>62</v>
      </c>
      <c r="W82" s="34">
        <f t="shared" si="8"/>
        <v>10</v>
      </c>
      <c r="X82" s="34">
        <f t="shared" si="8"/>
        <v>13</v>
      </c>
      <c r="Y82" s="102">
        <f t="shared" si="8"/>
        <v>32</v>
      </c>
      <c r="Z82" s="34">
        <f t="shared" si="8"/>
        <v>6</v>
      </c>
    </row>
    <row r="83" spans="1:26" ht="15.75" thickBot="1" x14ac:dyDescent="0.3">
      <c r="A83" s="536"/>
      <c r="B83" s="536" t="s">
        <v>28</v>
      </c>
      <c r="C83" s="119">
        <f>C82/E82</f>
        <v>0.23854660347551343</v>
      </c>
      <c r="D83" s="119">
        <f>D82/E82</f>
        <v>0.76145339652448663</v>
      </c>
      <c r="E83" s="167"/>
      <c r="F83" s="168"/>
      <c r="G83" s="169">
        <v>140</v>
      </c>
      <c r="H83" s="169"/>
      <c r="I83" s="141"/>
      <c r="J83" s="142"/>
      <c r="K83" s="142"/>
      <c r="L83" s="142"/>
      <c r="M83" s="142"/>
      <c r="N83" s="170"/>
      <c r="O83" s="141"/>
      <c r="P83" s="142"/>
      <c r="Q83" s="142"/>
      <c r="R83" s="142"/>
      <c r="S83" s="142"/>
      <c r="T83" s="170"/>
      <c r="U83" s="141"/>
      <c r="V83" s="142"/>
      <c r="W83" s="142"/>
      <c r="X83" s="142"/>
      <c r="Y83" s="143"/>
      <c r="Z83" s="64"/>
    </row>
    <row r="84" spans="1:26" x14ac:dyDescent="0.25">
      <c r="A84" s="171"/>
      <c r="B84" s="536" t="s">
        <v>72</v>
      </c>
      <c r="C84" s="173">
        <f>SUM(C14+C30+C40+C49+C82)</f>
        <v>486</v>
      </c>
      <c r="D84" s="173">
        <f>SUM(D14+D30+D40+D49+D82)</f>
        <v>847</v>
      </c>
      <c r="E84" s="174">
        <f>SUM(E14+E30+E40+E49+E82)</f>
        <v>1333</v>
      </c>
      <c r="F84" s="174"/>
      <c r="G84" s="390"/>
      <c r="H84" s="175"/>
      <c r="I84" s="176"/>
      <c r="J84" s="85"/>
      <c r="K84" s="85"/>
      <c r="L84" s="85"/>
      <c r="M84" s="85"/>
      <c r="N84" s="177"/>
      <c r="O84" s="176"/>
      <c r="P84" s="85"/>
      <c r="Q84" s="85"/>
      <c r="R84" s="85"/>
      <c r="S84" s="85"/>
      <c r="T84" s="177"/>
      <c r="U84" s="178"/>
      <c r="V84" s="179"/>
      <c r="W84" s="179"/>
      <c r="X84" s="179"/>
      <c r="Y84" s="180"/>
      <c r="Z84" s="22"/>
    </row>
    <row r="85" spans="1:26" ht="15.75" thickBot="1" x14ac:dyDescent="0.3">
      <c r="A85" s="182"/>
      <c r="B85" s="536" t="s">
        <v>73</v>
      </c>
      <c r="C85" s="184">
        <v>0.37</v>
      </c>
      <c r="D85" s="184">
        <v>0.63</v>
      </c>
      <c r="E85" s="185"/>
      <c r="F85" s="185"/>
      <c r="G85" s="391"/>
      <c r="H85" s="186"/>
      <c r="I85" s="67"/>
      <c r="J85" s="64"/>
      <c r="K85" s="64"/>
      <c r="L85" s="64"/>
      <c r="M85" s="64"/>
      <c r="N85" s="106"/>
      <c r="O85" s="67"/>
      <c r="P85" s="64"/>
      <c r="Q85" s="64"/>
      <c r="R85" s="64"/>
      <c r="S85" s="64"/>
      <c r="T85" s="106"/>
      <c r="U85" s="187"/>
      <c r="V85" s="65"/>
      <c r="W85" s="65"/>
      <c r="X85" s="65"/>
      <c r="Y85" s="65"/>
      <c r="Z85" s="142"/>
    </row>
    <row r="86" spans="1:26" ht="15.75" thickBot="1" x14ac:dyDescent="0.3">
      <c r="A86" s="188"/>
      <c r="B86" s="535" t="s">
        <v>167</v>
      </c>
      <c r="C86" s="190" t="s">
        <v>75</v>
      </c>
      <c r="D86" s="191"/>
      <c r="E86" s="191"/>
      <c r="F86" s="191"/>
      <c r="G86" s="392"/>
      <c r="H86" s="191"/>
      <c r="I86" s="192"/>
      <c r="J86" s="191"/>
      <c r="K86" s="191"/>
      <c r="L86" s="191"/>
      <c r="M86" s="191"/>
      <c r="N86" s="193"/>
      <c r="O86" s="192"/>
      <c r="P86" s="191"/>
      <c r="Q86" s="191"/>
      <c r="R86" s="191"/>
      <c r="S86" s="191"/>
      <c r="T86" s="193"/>
      <c r="U86" s="192"/>
      <c r="V86" s="191"/>
      <c r="W86" s="191"/>
      <c r="X86" s="191"/>
      <c r="Y86" s="191"/>
      <c r="Z86" s="525"/>
    </row>
    <row r="87" spans="1:26" ht="30" customHeight="1" x14ac:dyDescent="0.25">
      <c r="A87" s="150">
        <v>1</v>
      </c>
      <c r="B87" s="94" t="s">
        <v>76</v>
      </c>
      <c r="C87" s="21">
        <v>0</v>
      </c>
      <c r="D87" s="21">
        <v>30</v>
      </c>
      <c r="E87" s="22">
        <v>30</v>
      </c>
      <c r="F87" s="23" t="s">
        <v>19</v>
      </c>
      <c r="G87" s="459">
        <v>2</v>
      </c>
      <c r="H87" s="35">
        <v>20</v>
      </c>
      <c r="I87" s="31"/>
      <c r="J87" s="36"/>
      <c r="K87" s="37"/>
      <c r="L87" s="36"/>
      <c r="M87" s="36"/>
      <c r="N87" s="38"/>
      <c r="O87" s="36">
        <v>0</v>
      </c>
      <c r="P87" s="39">
        <v>30</v>
      </c>
      <c r="Q87" s="519">
        <v>2</v>
      </c>
      <c r="R87" s="134"/>
      <c r="S87" s="90"/>
      <c r="T87" s="197"/>
      <c r="U87" s="518"/>
      <c r="V87" s="90"/>
      <c r="W87" s="196"/>
      <c r="X87" s="134"/>
      <c r="Y87" s="375"/>
      <c r="Z87" s="519"/>
    </row>
    <row r="88" spans="1:26" ht="32.25" customHeight="1" x14ac:dyDescent="0.25">
      <c r="A88" s="361">
        <v>2</v>
      </c>
      <c r="B88" s="94" t="s">
        <v>77</v>
      </c>
      <c r="C88" s="21"/>
      <c r="D88" s="21"/>
      <c r="E88" s="22">
        <v>120</v>
      </c>
      <c r="F88" s="23" t="s">
        <v>19</v>
      </c>
      <c r="G88" s="50">
        <v>6</v>
      </c>
      <c r="H88" s="24">
        <v>30</v>
      </c>
      <c r="I88" s="31"/>
      <c r="J88" s="36"/>
      <c r="K88" s="37"/>
      <c r="L88" s="36"/>
      <c r="M88" s="36"/>
      <c r="N88" s="38"/>
      <c r="O88" s="114">
        <v>0</v>
      </c>
      <c r="P88" s="37">
        <v>30</v>
      </c>
      <c r="Q88" s="37">
        <v>1</v>
      </c>
      <c r="R88" s="36"/>
      <c r="S88" s="36"/>
      <c r="T88" s="39"/>
      <c r="U88" s="245"/>
      <c r="V88" s="36">
        <v>90</v>
      </c>
      <c r="W88" s="36">
        <v>4</v>
      </c>
      <c r="X88" s="135"/>
      <c r="Y88" s="136"/>
      <c r="Z88" s="393"/>
    </row>
    <row r="89" spans="1:26" ht="31.5" customHeight="1" x14ac:dyDescent="0.25">
      <c r="A89" s="361">
        <v>3</v>
      </c>
      <c r="B89" s="94" t="s">
        <v>78</v>
      </c>
      <c r="C89" s="21">
        <f>I89+L89+O89+R89+U89+X89</f>
        <v>0</v>
      </c>
      <c r="D89" s="21">
        <v>90</v>
      </c>
      <c r="E89" s="22">
        <v>90</v>
      </c>
      <c r="F89" s="23" t="s">
        <v>19</v>
      </c>
      <c r="G89" s="50">
        <v>4</v>
      </c>
      <c r="H89" s="201">
        <v>30</v>
      </c>
      <c r="I89" s="31"/>
      <c r="J89" s="36"/>
      <c r="K89" s="37"/>
      <c r="L89" s="36"/>
      <c r="M89" s="36"/>
      <c r="N89" s="38"/>
      <c r="O89" s="31"/>
      <c r="P89" s="36"/>
      <c r="Q89" s="37"/>
      <c r="R89" s="36"/>
      <c r="S89" s="36"/>
      <c r="T89" s="38"/>
      <c r="U89" s="31"/>
      <c r="V89" s="36"/>
      <c r="W89" s="37"/>
      <c r="X89" s="114"/>
      <c r="Y89" s="136">
        <v>90</v>
      </c>
      <c r="Z89" s="37">
        <v>4</v>
      </c>
    </row>
    <row r="90" spans="1:26" x14ac:dyDescent="0.25">
      <c r="A90" s="361"/>
      <c r="B90" s="536" t="s">
        <v>79</v>
      </c>
      <c r="C90" s="116">
        <f>SUM(C87:C89)</f>
        <v>0</v>
      </c>
      <c r="D90" s="116">
        <f>SUM(D87:D89)</f>
        <v>120</v>
      </c>
      <c r="E90" s="116">
        <f>SUM(E87:E89)</f>
        <v>240</v>
      </c>
      <c r="F90" s="202"/>
      <c r="G90" s="102">
        <f t="shared" ref="G90:Z90" si="9">SUM(G87:G89)</f>
        <v>12</v>
      </c>
      <c r="H90" s="203">
        <f t="shared" si="9"/>
        <v>80</v>
      </c>
      <c r="I90" s="103">
        <f t="shared" si="9"/>
        <v>0</v>
      </c>
      <c r="J90" s="34">
        <f t="shared" si="9"/>
        <v>0</v>
      </c>
      <c r="K90" s="34">
        <f t="shared" si="9"/>
        <v>0</v>
      </c>
      <c r="L90" s="34">
        <f t="shared" si="9"/>
        <v>0</v>
      </c>
      <c r="M90" s="34">
        <f t="shared" si="9"/>
        <v>0</v>
      </c>
      <c r="N90" s="104">
        <f t="shared" si="9"/>
        <v>0</v>
      </c>
      <c r="O90" s="103">
        <f t="shared" si="9"/>
        <v>0</v>
      </c>
      <c r="P90" s="34">
        <f t="shared" si="9"/>
        <v>60</v>
      </c>
      <c r="Q90" s="34">
        <f t="shared" si="9"/>
        <v>3</v>
      </c>
      <c r="R90" s="34">
        <f t="shared" si="9"/>
        <v>0</v>
      </c>
      <c r="S90" s="34">
        <f t="shared" si="9"/>
        <v>0</v>
      </c>
      <c r="T90" s="104">
        <f t="shared" si="9"/>
        <v>0</v>
      </c>
      <c r="U90" s="103">
        <f t="shared" si="9"/>
        <v>0</v>
      </c>
      <c r="V90" s="34">
        <f t="shared" si="9"/>
        <v>90</v>
      </c>
      <c r="W90" s="34">
        <f t="shared" si="9"/>
        <v>4</v>
      </c>
      <c r="X90" s="34">
        <f t="shared" si="9"/>
        <v>0</v>
      </c>
      <c r="Y90" s="102">
        <f t="shared" si="9"/>
        <v>90</v>
      </c>
      <c r="Z90" s="34">
        <f t="shared" si="9"/>
        <v>4</v>
      </c>
    </row>
    <row r="91" spans="1:26" x14ac:dyDescent="0.25">
      <c r="A91" s="205"/>
      <c r="B91" s="165"/>
      <c r="C91" s="394"/>
      <c r="D91" s="394"/>
      <c r="E91" s="395"/>
      <c r="F91" s="396"/>
      <c r="G91" s="396"/>
      <c r="H91" s="397"/>
      <c r="I91" s="210"/>
      <c r="J91" s="55"/>
      <c r="K91" s="55"/>
      <c r="L91" s="55"/>
      <c r="M91" s="55"/>
      <c r="N91" s="211"/>
      <c r="O91" s="210"/>
      <c r="P91" s="55"/>
      <c r="Q91" s="55"/>
      <c r="R91" s="55"/>
      <c r="S91" s="55"/>
      <c r="T91" s="211"/>
      <c r="U91" s="210"/>
      <c r="V91" s="55"/>
      <c r="W91" s="55"/>
      <c r="X91" s="55"/>
      <c r="Y91" s="55"/>
      <c r="Z91" s="34"/>
    </row>
    <row r="92" spans="1:26" x14ac:dyDescent="0.25">
      <c r="A92" s="212"/>
      <c r="B92" s="213" t="s">
        <v>168</v>
      </c>
      <c r="C92" s="214"/>
      <c r="D92" s="215"/>
      <c r="E92" s="215"/>
      <c r="F92" s="215"/>
      <c r="G92" s="215"/>
      <c r="H92" s="215"/>
      <c r="I92" s="216"/>
      <c r="J92" s="215"/>
      <c r="K92" s="215"/>
      <c r="L92" s="215"/>
      <c r="M92" s="215"/>
      <c r="N92" s="217"/>
      <c r="O92" s="216"/>
      <c r="P92" s="215"/>
      <c r="Q92" s="215"/>
      <c r="R92" s="215"/>
      <c r="S92" s="215"/>
      <c r="T92" s="217"/>
      <c r="U92" s="216"/>
      <c r="V92" s="215"/>
      <c r="W92" s="215"/>
      <c r="X92" s="215"/>
      <c r="Y92" s="215"/>
      <c r="Z92" s="213"/>
    </row>
    <row r="93" spans="1:26" ht="15.75" thickBot="1" x14ac:dyDescent="0.3">
      <c r="A93" s="219"/>
      <c r="B93" s="220" t="s">
        <v>81</v>
      </c>
      <c r="C93" s="221"/>
      <c r="D93" s="221"/>
      <c r="E93" s="221"/>
      <c r="F93" s="221"/>
      <c r="G93" s="221"/>
      <c r="H93" s="221"/>
      <c r="I93" s="219"/>
      <c r="J93" s="221"/>
      <c r="K93" s="221"/>
      <c r="L93" s="221"/>
      <c r="M93" s="221"/>
      <c r="N93" s="222"/>
      <c r="O93" s="219"/>
      <c r="P93" s="221"/>
      <c r="Q93" s="221"/>
      <c r="R93" s="221"/>
      <c r="S93" s="221"/>
      <c r="T93" s="222"/>
      <c r="U93" s="219"/>
      <c r="V93" s="221"/>
      <c r="W93" s="221"/>
      <c r="X93" s="221"/>
      <c r="Y93" s="221"/>
      <c r="Z93" s="526"/>
    </row>
    <row r="94" spans="1:26" x14ac:dyDescent="0.25">
      <c r="A94" s="25">
        <v>1</v>
      </c>
      <c r="B94" s="83" t="s">
        <v>82</v>
      </c>
      <c r="C94" s="84">
        <v>30</v>
      </c>
      <c r="D94" s="84">
        <v>60</v>
      </c>
      <c r="E94" s="85">
        <f>C94+D94</f>
        <v>90</v>
      </c>
      <c r="F94" s="86" t="s">
        <v>19</v>
      </c>
      <c r="G94" s="459">
        <v>6</v>
      </c>
      <c r="H94" s="225">
        <v>90</v>
      </c>
      <c r="I94" s="25"/>
      <c r="J94" s="26"/>
      <c r="K94" s="27"/>
      <c r="L94" s="26"/>
      <c r="M94" s="26"/>
      <c r="N94" s="28"/>
      <c r="O94" s="25"/>
      <c r="P94" s="26"/>
      <c r="Q94" s="27"/>
      <c r="R94" s="26">
        <v>10</v>
      </c>
      <c r="S94" s="26">
        <v>20</v>
      </c>
      <c r="T94" s="28">
        <v>2</v>
      </c>
      <c r="U94" s="360">
        <v>10</v>
      </c>
      <c r="V94" s="227">
        <v>20</v>
      </c>
      <c r="W94" s="27">
        <v>2</v>
      </c>
      <c r="X94" s="228">
        <v>10</v>
      </c>
      <c r="Y94" s="227">
        <v>20</v>
      </c>
      <c r="Z94" s="27">
        <v>2</v>
      </c>
    </row>
    <row r="95" spans="1:26" x14ac:dyDescent="0.25">
      <c r="A95" s="19" t="s">
        <v>180</v>
      </c>
      <c r="B95" s="484" t="s">
        <v>195</v>
      </c>
      <c r="C95" s="21"/>
      <c r="D95" s="21"/>
      <c r="E95" s="22"/>
      <c r="F95" s="23" t="s">
        <v>12</v>
      </c>
      <c r="G95" s="50">
        <v>2</v>
      </c>
      <c r="H95" s="44">
        <v>50</v>
      </c>
      <c r="I95" s="19"/>
      <c r="J95" s="90"/>
      <c r="K95" s="91"/>
      <c r="L95" s="90"/>
      <c r="M95" s="90"/>
      <c r="N95" s="92"/>
      <c r="O95" s="19"/>
      <c r="P95" s="90"/>
      <c r="Q95" s="91"/>
      <c r="R95" s="90"/>
      <c r="S95" s="90"/>
      <c r="T95" s="92"/>
      <c r="U95" s="150"/>
      <c r="V95" s="355"/>
      <c r="W95" s="478"/>
      <c r="X95" s="100"/>
      <c r="Y95" s="424" t="s">
        <v>149</v>
      </c>
      <c r="Z95" s="314">
        <v>2</v>
      </c>
    </row>
    <row r="96" spans="1:26" x14ac:dyDescent="0.25">
      <c r="A96" s="31">
        <v>2</v>
      </c>
      <c r="B96" s="94" t="s">
        <v>83</v>
      </c>
      <c r="C96" s="21">
        <v>15</v>
      </c>
      <c r="D96" s="21">
        <v>0</v>
      </c>
      <c r="E96" s="22">
        <v>15</v>
      </c>
      <c r="F96" s="23" t="s">
        <v>19</v>
      </c>
      <c r="G96" s="50">
        <v>2</v>
      </c>
      <c r="H96" s="201">
        <v>35</v>
      </c>
      <c r="I96" s="31"/>
      <c r="J96" s="36"/>
      <c r="K96" s="37"/>
      <c r="L96" s="36"/>
      <c r="M96" s="36"/>
      <c r="N96" s="38"/>
      <c r="O96" s="31"/>
      <c r="P96" s="36"/>
      <c r="Q96" s="37"/>
      <c r="R96" s="36">
        <v>15</v>
      </c>
      <c r="S96" s="36">
        <v>0</v>
      </c>
      <c r="T96" s="38">
        <v>2</v>
      </c>
      <c r="U96" s="361"/>
      <c r="V96" s="363"/>
      <c r="W96" s="37"/>
      <c r="X96" s="362"/>
      <c r="Y96" s="363"/>
      <c r="Z96" s="37"/>
    </row>
    <row r="97" spans="1:26" x14ac:dyDescent="0.25">
      <c r="A97" s="31">
        <v>3</v>
      </c>
      <c r="B97" s="94" t="s">
        <v>84</v>
      </c>
      <c r="C97" s="21">
        <v>20</v>
      </c>
      <c r="D97" s="21">
        <v>20</v>
      </c>
      <c r="E97" s="22">
        <v>40</v>
      </c>
      <c r="F97" s="51" t="s">
        <v>12</v>
      </c>
      <c r="G97" s="50">
        <v>3</v>
      </c>
      <c r="H97" s="201">
        <v>35</v>
      </c>
      <c r="I97" s="31"/>
      <c r="J97" s="36"/>
      <c r="K97" s="37"/>
      <c r="L97" s="36"/>
      <c r="M97" s="36"/>
      <c r="N97" s="38"/>
      <c r="O97" s="31"/>
      <c r="P97" s="36"/>
      <c r="Q97" s="37"/>
      <c r="R97" s="36">
        <v>20</v>
      </c>
      <c r="S97" s="36">
        <v>20</v>
      </c>
      <c r="T97" s="38">
        <v>3</v>
      </c>
      <c r="U97" s="31"/>
      <c r="V97" s="36"/>
      <c r="W97" s="37"/>
      <c r="X97" s="114"/>
      <c r="Y97" s="136"/>
      <c r="Z97" s="37"/>
    </row>
    <row r="98" spans="1:26" x14ac:dyDescent="0.25">
      <c r="A98" s="31">
        <v>4</v>
      </c>
      <c r="B98" s="94" t="s">
        <v>85</v>
      </c>
      <c r="C98" s="21">
        <v>10</v>
      </c>
      <c r="D98" s="21">
        <v>15</v>
      </c>
      <c r="E98" s="22">
        <f t="shared" ref="E98:E102" si="10">C98+D98</f>
        <v>25</v>
      </c>
      <c r="F98" s="23" t="s">
        <v>19</v>
      </c>
      <c r="G98" s="50">
        <v>2</v>
      </c>
      <c r="H98" s="201">
        <v>25</v>
      </c>
      <c r="I98" s="31"/>
      <c r="J98" s="36"/>
      <c r="K98" s="37"/>
      <c r="L98" s="36"/>
      <c r="M98" s="36"/>
      <c r="N98" s="38"/>
      <c r="O98" s="31"/>
      <c r="P98" s="36"/>
      <c r="Q98" s="37"/>
      <c r="R98" s="36"/>
      <c r="S98" s="36"/>
      <c r="T98" s="38"/>
      <c r="U98" s="31">
        <v>10</v>
      </c>
      <c r="V98" s="36">
        <v>15</v>
      </c>
      <c r="W98" s="37">
        <v>2</v>
      </c>
      <c r="X98" s="114"/>
      <c r="Y98" s="136"/>
      <c r="Z98" s="37"/>
    </row>
    <row r="99" spans="1:26" x14ac:dyDescent="0.25">
      <c r="A99" s="31">
        <v>5</v>
      </c>
      <c r="B99" s="94" t="s">
        <v>86</v>
      </c>
      <c r="C99" s="21">
        <v>10</v>
      </c>
      <c r="D99" s="21">
        <f>J99+M99+P99+S99+V99+Y99</f>
        <v>0</v>
      </c>
      <c r="E99" s="22">
        <v>10</v>
      </c>
      <c r="F99" s="23" t="s">
        <v>19</v>
      </c>
      <c r="G99" s="50">
        <v>1</v>
      </c>
      <c r="H99" s="201">
        <v>15</v>
      </c>
      <c r="I99" s="31"/>
      <c r="J99" s="36"/>
      <c r="K99" s="37"/>
      <c r="L99" s="36"/>
      <c r="M99" s="36"/>
      <c r="N99" s="38"/>
      <c r="O99" s="31"/>
      <c r="P99" s="36"/>
      <c r="Q99" s="37"/>
      <c r="R99" s="36"/>
      <c r="S99" s="36"/>
      <c r="T99" s="38"/>
      <c r="U99" s="31"/>
      <c r="V99" s="36"/>
      <c r="W99" s="37"/>
      <c r="X99" s="114">
        <v>9</v>
      </c>
      <c r="Y99" s="136">
        <v>0</v>
      </c>
      <c r="Z99" s="37">
        <v>1</v>
      </c>
    </row>
    <row r="100" spans="1:26" ht="25.5" x14ac:dyDescent="0.25">
      <c r="A100" s="31">
        <v>6</v>
      </c>
      <c r="B100" s="94" t="s">
        <v>87</v>
      </c>
      <c r="C100" s="21">
        <v>15</v>
      </c>
      <c r="D100" s="21">
        <v>0</v>
      </c>
      <c r="E100" s="22">
        <v>15</v>
      </c>
      <c r="F100" s="23" t="s">
        <v>19</v>
      </c>
      <c r="G100" s="50">
        <v>2</v>
      </c>
      <c r="H100" s="201">
        <v>35</v>
      </c>
      <c r="I100" s="31"/>
      <c r="J100" s="36"/>
      <c r="K100" s="37"/>
      <c r="L100" s="36"/>
      <c r="M100" s="36"/>
      <c r="N100" s="38"/>
      <c r="O100" s="31"/>
      <c r="P100" s="36"/>
      <c r="Q100" s="37"/>
      <c r="R100" s="36"/>
      <c r="S100" s="36"/>
      <c r="T100" s="38"/>
      <c r="U100" s="31">
        <v>15</v>
      </c>
      <c r="V100" s="36">
        <v>0</v>
      </c>
      <c r="W100" s="37">
        <v>2</v>
      </c>
      <c r="X100" s="114"/>
      <c r="Y100" s="136"/>
      <c r="Z100" s="37"/>
    </row>
    <row r="101" spans="1:26" x14ac:dyDescent="0.25">
      <c r="A101" s="31">
        <v>7</v>
      </c>
      <c r="B101" s="94" t="s">
        <v>88</v>
      </c>
      <c r="C101" s="21">
        <v>10</v>
      </c>
      <c r="D101" s="21">
        <f>J101+M101+P101+S101+V101+Y101</f>
        <v>0</v>
      </c>
      <c r="E101" s="22">
        <f t="shared" si="10"/>
        <v>10</v>
      </c>
      <c r="F101" s="23" t="s">
        <v>19</v>
      </c>
      <c r="G101" s="50">
        <v>1</v>
      </c>
      <c r="H101" s="201">
        <v>15</v>
      </c>
      <c r="I101" s="31"/>
      <c r="J101" s="36"/>
      <c r="K101" s="37"/>
      <c r="L101" s="36"/>
      <c r="M101" s="36"/>
      <c r="N101" s="38"/>
      <c r="O101" s="31"/>
      <c r="P101" s="36"/>
      <c r="Q101" s="37"/>
      <c r="R101" s="36"/>
      <c r="S101" s="36"/>
      <c r="T101" s="38"/>
      <c r="U101" s="31">
        <v>9</v>
      </c>
      <c r="V101" s="36">
        <v>0</v>
      </c>
      <c r="W101" s="37">
        <v>1</v>
      </c>
      <c r="X101" s="114"/>
      <c r="Y101" s="136"/>
      <c r="Z101" s="37"/>
    </row>
    <row r="102" spans="1:26" ht="25.5" x14ac:dyDescent="0.25">
      <c r="A102" s="31">
        <v>8</v>
      </c>
      <c r="B102" s="94" t="s">
        <v>89</v>
      </c>
      <c r="C102" s="21">
        <v>5</v>
      </c>
      <c r="D102" s="21">
        <v>15</v>
      </c>
      <c r="E102" s="22">
        <f t="shared" si="10"/>
        <v>20</v>
      </c>
      <c r="F102" s="23" t="s">
        <v>19</v>
      </c>
      <c r="G102" s="50">
        <v>2</v>
      </c>
      <c r="H102" s="201">
        <v>30</v>
      </c>
      <c r="I102" s="31"/>
      <c r="J102" s="36"/>
      <c r="K102" s="37"/>
      <c r="L102" s="36"/>
      <c r="M102" s="36"/>
      <c r="N102" s="38"/>
      <c r="O102" s="31"/>
      <c r="P102" s="36"/>
      <c r="Q102" s="37"/>
      <c r="R102" s="36"/>
      <c r="S102" s="36"/>
      <c r="T102" s="38"/>
      <c r="U102" s="31"/>
      <c r="V102" s="36"/>
      <c r="W102" s="37"/>
      <c r="X102" s="114">
        <v>3</v>
      </c>
      <c r="Y102" s="136">
        <v>15</v>
      </c>
      <c r="Z102" s="37">
        <v>2</v>
      </c>
    </row>
    <row r="103" spans="1:26" ht="25.5" x14ac:dyDescent="0.25">
      <c r="A103" s="31">
        <v>9</v>
      </c>
      <c r="B103" s="94" t="s">
        <v>90</v>
      </c>
      <c r="C103" s="21">
        <v>3</v>
      </c>
      <c r="D103" s="21">
        <v>12</v>
      </c>
      <c r="E103" s="22">
        <v>15</v>
      </c>
      <c r="F103" s="23" t="s">
        <v>19</v>
      </c>
      <c r="G103" s="50">
        <v>2</v>
      </c>
      <c r="H103" s="201">
        <v>35</v>
      </c>
      <c r="I103" s="31"/>
      <c r="J103" s="36"/>
      <c r="K103" s="37"/>
      <c r="L103" s="36"/>
      <c r="M103" s="36"/>
      <c r="N103" s="38"/>
      <c r="O103" s="31"/>
      <c r="P103" s="36"/>
      <c r="Q103" s="37"/>
      <c r="R103" s="36"/>
      <c r="S103" s="36"/>
      <c r="T103" s="38"/>
      <c r="U103" s="31"/>
      <c r="V103" s="36"/>
      <c r="W103" s="37"/>
      <c r="X103" s="114">
        <v>3</v>
      </c>
      <c r="Y103" s="136">
        <v>12</v>
      </c>
      <c r="Z103" s="37">
        <v>2</v>
      </c>
    </row>
    <row r="104" spans="1:26" x14ac:dyDescent="0.25">
      <c r="A104" s="31">
        <v>10</v>
      </c>
      <c r="B104" s="94" t="s">
        <v>91</v>
      </c>
      <c r="C104" s="21">
        <v>5</v>
      </c>
      <c r="D104" s="21">
        <v>15</v>
      </c>
      <c r="E104" s="22">
        <v>20</v>
      </c>
      <c r="F104" s="23" t="s">
        <v>19</v>
      </c>
      <c r="G104" s="50">
        <v>2</v>
      </c>
      <c r="H104" s="201">
        <v>30</v>
      </c>
      <c r="I104" s="31"/>
      <c r="J104" s="36"/>
      <c r="K104" s="37"/>
      <c r="L104" s="36"/>
      <c r="M104" s="36"/>
      <c r="N104" s="38"/>
      <c r="O104" s="31"/>
      <c r="P104" s="36"/>
      <c r="Q104" s="37"/>
      <c r="R104" s="36"/>
      <c r="S104" s="36"/>
      <c r="T104" s="38"/>
      <c r="U104" s="31"/>
      <c r="V104" s="36"/>
      <c r="W104" s="37"/>
      <c r="X104" s="36">
        <v>3</v>
      </c>
      <c r="Y104" s="136">
        <v>15</v>
      </c>
      <c r="Z104" s="37">
        <v>2</v>
      </c>
    </row>
    <row r="105" spans="1:26" x14ac:dyDescent="0.25">
      <c r="A105" s="31"/>
      <c r="B105" s="418" t="s">
        <v>92</v>
      </c>
      <c r="C105" s="54">
        <f>SUM(C94:C104)</f>
        <v>123</v>
      </c>
      <c r="D105" s="54">
        <f>SUM(D94:D104)</f>
        <v>137</v>
      </c>
      <c r="E105" s="54">
        <f>SUM(E94:E104)</f>
        <v>260</v>
      </c>
      <c r="F105" s="396"/>
      <c r="G105" s="34">
        <f>SUM(G94:G104)</f>
        <v>25</v>
      </c>
      <c r="H105" s="104">
        <f>SUM(H94:H104)</f>
        <v>395</v>
      </c>
      <c r="I105" s="103">
        <f t="shared" ref="I105:Z105" si="11">SUM(I94:I104)</f>
        <v>0</v>
      </c>
      <c r="J105" s="34">
        <f t="shared" si="11"/>
        <v>0</v>
      </c>
      <c r="K105" s="34">
        <f t="shared" si="11"/>
        <v>0</v>
      </c>
      <c r="L105" s="34">
        <f t="shared" si="11"/>
        <v>0</v>
      </c>
      <c r="M105" s="34">
        <f t="shared" si="11"/>
        <v>0</v>
      </c>
      <c r="N105" s="104">
        <f t="shared" si="11"/>
        <v>0</v>
      </c>
      <c r="O105" s="103">
        <f t="shared" si="11"/>
        <v>0</v>
      </c>
      <c r="P105" s="34">
        <f t="shared" si="11"/>
        <v>0</v>
      </c>
      <c r="Q105" s="34">
        <f t="shared" si="11"/>
        <v>0</v>
      </c>
      <c r="R105" s="34">
        <f t="shared" si="11"/>
        <v>45</v>
      </c>
      <c r="S105" s="34">
        <f t="shared" si="11"/>
        <v>40</v>
      </c>
      <c r="T105" s="104">
        <f t="shared" si="11"/>
        <v>7</v>
      </c>
      <c r="U105" s="103">
        <f t="shared" si="11"/>
        <v>44</v>
      </c>
      <c r="V105" s="34">
        <f t="shared" si="11"/>
        <v>35</v>
      </c>
      <c r="W105" s="34">
        <f t="shared" si="11"/>
        <v>7</v>
      </c>
      <c r="X105" s="34">
        <f t="shared" si="11"/>
        <v>28</v>
      </c>
      <c r="Y105" s="102">
        <f t="shared" si="11"/>
        <v>62</v>
      </c>
      <c r="Z105" s="34">
        <f t="shared" si="11"/>
        <v>11</v>
      </c>
    </row>
    <row r="106" spans="1:26" ht="15.75" thickBot="1" x14ac:dyDescent="0.3">
      <c r="A106" s="233"/>
      <c r="B106" s="418" t="s">
        <v>93</v>
      </c>
      <c r="C106" s="235">
        <f>C105/E105</f>
        <v>0.47307692307692306</v>
      </c>
      <c r="D106" s="235">
        <f>D105/E105</f>
        <v>0.52692307692307694</v>
      </c>
      <c r="E106" s="168"/>
      <c r="F106" s="236"/>
      <c r="G106" s="399"/>
      <c r="H106" s="170">
        <v>2165</v>
      </c>
      <c r="I106" s="67">
        <f t="shared" ref="I106:V106" si="12">I14+I30+I40+I49+I82+I90+I105</f>
        <v>128</v>
      </c>
      <c r="J106" s="64">
        <f t="shared" si="12"/>
        <v>160</v>
      </c>
      <c r="K106" s="64">
        <f t="shared" si="12"/>
        <v>30</v>
      </c>
      <c r="L106" s="64">
        <f t="shared" si="12"/>
        <v>116</v>
      </c>
      <c r="M106" s="64">
        <f t="shared" si="12"/>
        <v>225</v>
      </c>
      <c r="N106" s="106">
        <f t="shared" si="12"/>
        <v>30</v>
      </c>
      <c r="O106" s="67">
        <f t="shared" si="12"/>
        <v>99</v>
      </c>
      <c r="P106" s="64">
        <f t="shared" si="12"/>
        <v>216</v>
      </c>
      <c r="Q106" s="64">
        <f t="shared" si="12"/>
        <v>30</v>
      </c>
      <c r="R106" s="64">
        <f t="shared" si="12"/>
        <v>94</v>
      </c>
      <c r="S106" s="64">
        <f t="shared" si="12"/>
        <v>196</v>
      </c>
      <c r="T106" s="106">
        <f t="shared" si="12"/>
        <v>30</v>
      </c>
      <c r="U106" s="67">
        <f t="shared" si="12"/>
        <v>100</v>
      </c>
      <c r="V106" s="64">
        <f t="shared" si="12"/>
        <v>237</v>
      </c>
      <c r="W106" s="64">
        <v>30</v>
      </c>
      <c r="X106" s="64">
        <f>X14+X30+X40+X49+X82+X90+X105</f>
        <v>50</v>
      </c>
      <c r="Y106" s="107">
        <f>Y14+Y30+Y40+Y49+Y82+Y90+Y105</f>
        <v>184</v>
      </c>
      <c r="Z106" s="64">
        <f>Z14+Z30+Z40+Z49+Z82+Z90+Z105</f>
        <v>30</v>
      </c>
    </row>
    <row r="107" spans="1:26" x14ac:dyDescent="0.25">
      <c r="A107" s="400"/>
      <c r="B107" s="172"/>
      <c r="C107" s="401"/>
      <c r="D107" s="401"/>
      <c r="E107" s="402"/>
      <c r="F107" s="403"/>
      <c r="G107" s="404"/>
      <c r="H107" s="327"/>
      <c r="I107" s="405"/>
      <c r="J107" s="405"/>
      <c r="K107" s="406"/>
      <c r="L107" s="405"/>
      <c r="M107" s="405"/>
      <c r="N107" s="407"/>
      <c r="O107" s="408"/>
      <c r="P107" s="405"/>
      <c r="Q107" s="406"/>
      <c r="R107" s="405"/>
      <c r="S107" s="405"/>
      <c r="T107" s="407"/>
      <c r="U107" s="408"/>
      <c r="V107" s="405"/>
      <c r="W107" s="406"/>
      <c r="X107" s="405"/>
      <c r="Y107" s="405"/>
      <c r="Z107" s="478"/>
    </row>
    <row r="108" spans="1:26" x14ac:dyDescent="0.25">
      <c r="A108" s="290"/>
      <c r="B108" s="52"/>
      <c r="C108" s="409"/>
      <c r="D108" s="409"/>
      <c r="E108" s="410"/>
      <c r="F108" s="334"/>
      <c r="G108" s="411"/>
      <c r="H108" s="329"/>
      <c r="I108" s="286"/>
      <c r="J108" s="286"/>
      <c r="K108" s="287"/>
      <c r="L108" s="286"/>
      <c r="M108" s="286"/>
      <c r="N108" s="288"/>
      <c r="O108" s="285"/>
      <c r="P108" s="286"/>
      <c r="Q108" s="287"/>
      <c r="R108" s="286"/>
      <c r="S108" s="286"/>
      <c r="T108" s="288"/>
      <c r="U108" s="285"/>
      <c r="V108" s="286"/>
      <c r="W108" s="287"/>
      <c r="X108" s="286"/>
      <c r="Y108" s="286"/>
      <c r="Z108" s="314"/>
    </row>
    <row r="109" spans="1:26" x14ac:dyDescent="0.25">
      <c r="A109" s="290"/>
      <c r="B109" s="418" t="s">
        <v>121</v>
      </c>
      <c r="C109" s="116">
        <f>C84+C105</f>
        <v>609</v>
      </c>
      <c r="D109" s="116">
        <f>D105+D84</f>
        <v>984</v>
      </c>
      <c r="E109" s="139">
        <f>C109+D109</f>
        <v>1593</v>
      </c>
      <c r="F109" s="292"/>
      <c r="G109" s="412"/>
      <c r="H109" s="293"/>
      <c r="I109" s="286"/>
      <c r="J109" s="286"/>
      <c r="K109" s="287"/>
      <c r="L109" s="286"/>
      <c r="M109" s="286"/>
      <c r="N109" s="288"/>
      <c r="O109" s="285"/>
      <c r="P109" s="286"/>
      <c r="Q109" s="287"/>
      <c r="R109" s="286"/>
      <c r="S109" s="286"/>
      <c r="T109" s="288"/>
      <c r="U109" s="285"/>
      <c r="V109" s="286"/>
      <c r="W109" s="287"/>
      <c r="X109" s="286"/>
      <c r="Y109" s="286"/>
      <c r="Z109" s="314"/>
    </row>
    <row r="110" spans="1:26" x14ac:dyDescent="0.25">
      <c r="A110" s="290"/>
      <c r="B110" s="418" t="s">
        <v>28</v>
      </c>
      <c r="C110" s="294">
        <f>C109/E109</f>
        <v>0.38229755178907721</v>
      </c>
      <c r="D110" s="294">
        <f>D109/E109</f>
        <v>0.61770244821092279</v>
      </c>
      <c r="E110" s="139"/>
      <c r="F110" s="292"/>
      <c r="G110" s="412"/>
      <c r="H110" s="293"/>
      <c r="I110" s="286"/>
      <c r="J110" s="286"/>
      <c r="K110" s="287"/>
      <c r="L110" s="286"/>
      <c r="M110" s="286"/>
      <c r="N110" s="288"/>
      <c r="O110" s="285"/>
      <c r="P110" s="286"/>
      <c r="Q110" s="287"/>
      <c r="R110" s="286"/>
      <c r="S110" s="286"/>
      <c r="T110" s="288"/>
      <c r="U110" s="285"/>
      <c r="V110" s="286"/>
      <c r="W110" s="287"/>
      <c r="X110" s="286"/>
      <c r="Y110" s="286"/>
      <c r="Z110" s="314"/>
    </row>
    <row r="111" spans="1:26" x14ac:dyDescent="0.25">
      <c r="A111" s="290"/>
      <c r="B111" s="291"/>
      <c r="C111" s="395"/>
      <c r="D111" s="395"/>
      <c r="E111" s="395"/>
      <c r="F111" s="295"/>
      <c r="G111" s="202"/>
      <c r="H111" s="104"/>
      <c r="I111" s="286"/>
      <c r="J111" s="286"/>
      <c r="K111" s="287"/>
      <c r="L111" s="286"/>
      <c r="M111" s="286"/>
      <c r="N111" s="288" t="s">
        <v>169</v>
      </c>
      <c r="O111" s="285"/>
      <c r="P111" s="286"/>
      <c r="Q111" s="287"/>
      <c r="R111" s="286"/>
      <c r="S111" s="286"/>
      <c r="T111" s="288"/>
      <c r="U111" s="285"/>
      <c r="V111" s="286"/>
      <c r="W111" s="287"/>
      <c r="X111" s="286"/>
      <c r="Y111" s="286"/>
      <c r="Z111" s="314"/>
    </row>
    <row r="112" spans="1:26" ht="15.75" thickBot="1" x14ac:dyDescent="0.3">
      <c r="A112" s="296"/>
      <c r="B112" s="297"/>
      <c r="C112" s="63"/>
      <c r="D112" s="63"/>
      <c r="E112" s="413"/>
      <c r="F112" s="414"/>
      <c r="G112" s="415"/>
      <c r="H112" s="416"/>
      <c r="I112" s="286"/>
      <c r="J112" s="286"/>
      <c r="K112" s="287"/>
      <c r="L112" s="286"/>
      <c r="M112" s="286"/>
      <c r="N112" s="288"/>
      <c r="O112" s="285"/>
      <c r="P112" s="286"/>
      <c r="Q112" s="287"/>
      <c r="R112" s="286"/>
      <c r="S112" s="286"/>
      <c r="T112" s="288"/>
      <c r="U112" s="285"/>
      <c r="V112" s="286"/>
      <c r="W112" s="287"/>
      <c r="X112" s="286"/>
      <c r="Y112" s="286"/>
      <c r="Z112" s="314"/>
    </row>
    <row r="113" spans="1:26" ht="15.75" thickBot="1" x14ac:dyDescent="0.3">
      <c r="A113" s="219"/>
      <c r="B113" s="237" t="s">
        <v>94</v>
      </c>
      <c r="C113" s="221"/>
      <c r="D113" s="221"/>
      <c r="E113" s="221"/>
      <c r="F113" s="221"/>
      <c r="G113" s="221"/>
      <c r="H113" s="221"/>
      <c r="I113" s="238"/>
      <c r="J113" s="239"/>
      <c r="K113" s="239"/>
      <c r="L113" s="239"/>
      <c r="M113" s="239"/>
      <c r="N113" s="240"/>
      <c r="O113" s="238"/>
      <c r="P113" s="239"/>
      <c r="Q113" s="239"/>
      <c r="R113" s="239"/>
      <c r="S113" s="239"/>
      <c r="T113" s="240"/>
      <c r="U113" s="238"/>
      <c r="V113" s="239"/>
      <c r="W113" s="239"/>
      <c r="X113" s="239"/>
      <c r="Y113" s="239"/>
      <c r="Z113" s="398"/>
    </row>
    <row r="114" spans="1:26" ht="28.5" customHeight="1" x14ac:dyDescent="0.25">
      <c r="A114" s="25">
        <v>1</v>
      </c>
      <c r="B114" s="83" t="s">
        <v>95</v>
      </c>
      <c r="C114" s="84">
        <v>30</v>
      </c>
      <c r="D114" s="84">
        <f>J114+M114+P114+S114+V114+Y114</f>
        <v>60</v>
      </c>
      <c r="E114" s="85">
        <f>C114+D114</f>
        <v>90</v>
      </c>
      <c r="F114" s="459" t="s">
        <v>12</v>
      </c>
      <c r="G114" s="50">
        <v>6</v>
      </c>
      <c r="H114" s="327">
        <v>85</v>
      </c>
      <c r="I114" s="114"/>
      <c r="J114" s="36"/>
      <c r="K114" s="95"/>
      <c r="L114" s="36"/>
      <c r="M114" s="36"/>
      <c r="N114" s="96"/>
      <c r="O114" s="31"/>
      <c r="P114" s="36"/>
      <c r="Q114" s="95"/>
      <c r="R114" s="36">
        <v>10</v>
      </c>
      <c r="S114" s="36">
        <v>20</v>
      </c>
      <c r="T114" s="96">
        <v>2</v>
      </c>
      <c r="U114" s="114">
        <v>10</v>
      </c>
      <c r="V114" s="36">
        <v>20</v>
      </c>
      <c r="W114" s="95">
        <v>2</v>
      </c>
      <c r="X114" s="36">
        <v>10</v>
      </c>
      <c r="Y114" s="136">
        <v>20</v>
      </c>
      <c r="Z114" s="95">
        <v>2</v>
      </c>
    </row>
    <row r="115" spans="1:26" ht="25.5" x14ac:dyDescent="0.25">
      <c r="A115" s="19" t="s">
        <v>180</v>
      </c>
      <c r="B115" s="484" t="s">
        <v>176</v>
      </c>
      <c r="C115" s="21"/>
      <c r="D115" s="21"/>
      <c r="E115" s="22"/>
      <c r="F115" s="448"/>
      <c r="G115" s="50">
        <v>2</v>
      </c>
      <c r="H115" s="516">
        <v>50</v>
      </c>
      <c r="I115" s="114"/>
      <c r="J115" s="36"/>
      <c r="K115" s="95"/>
      <c r="L115" s="36"/>
      <c r="M115" s="136"/>
      <c r="N115" s="96"/>
      <c r="O115" s="114"/>
      <c r="P115" s="36"/>
      <c r="Q115" s="95"/>
      <c r="R115" s="36"/>
      <c r="S115" s="136"/>
      <c r="T115" s="502"/>
      <c r="U115" s="114"/>
      <c r="V115" s="36"/>
      <c r="W115" s="95"/>
      <c r="X115" s="36"/>
      <c r="Y115" s="136" t="s">
        <v>149</v>
      </c>
      <c r="Z115" s="95">
        <v>2</v>
      </c>
    </row>
    <row r="116" spans="1:26" x14ac:dyDescent="0.25">
      <c r="A116" s="31">
        <v>2</v>
      </c>
      <c r="B116" s="94" t="s">
        <v>174</v>
      </c>
      <c r="C116" s="21">
        <v>10</v>
      </c>
      <c r="D116" s="21">
        <v>30</v>
      </c>
      <c r="E116" s="22">
        <v>40</v>
      </c>
      <c r="F116" s="50" t="s">
        <v>12</v>
      </c>
      <c r="G116" s="517">
        <v>3</v>
      </c>
      <c r="H116" s="284">
        <v>35</v>
      </c>
      <c r="I116" s="31"/>
      <c r="J116" s="95"/>
      <c r="K116" s="36"/>
      <c r="L116" s="36"/>
      <c r="M116" s="97"/>
      <c r="N116" s="242"/>
      <c r="O116" s="114"/>
      <c r="P116" s="95"/>
      <c r="Q116" s="36"/>
      <c r="R116" s="36"/>
      <c r="S116" s="95"/>
      <c r="T116" s="527"/>
      <c r="U116" s="114">
        <v>10</v>
      </c>
      <c r="V116" s="95">
        <v>30</v>
      </c>
      <c r="W116" s="95">
        <v>3</v>
      </c>
      <c r="X116" s="36"/>
      <c r="Y116" s="136"/>
      <c r="Z116" s="95"/>
    </row>
    <row r="117" spans="1:26" x14ac:dyDescent="0.25">
      <c r="A117" s="31">
        <v>3</v>
      </c>
      <c r="B117" s="94" t="s">
        <v>177</v>
      </c>
      <c r="C117" s="21">
        <v>25</v>
      </c>
      <c r="D117" s="21">
        <v>0</v>
      </c>
      <c r="E117" s="22">
        <f>C117+D117</f>
        <v>25</v>
      </c>
      <c r="F117" s="50" t="s">
        <v>19</v>
      </c>
      <c r="G117" s="50">
        <v>2</v>
      </c>
      <c r="H117" s="354">
        <v>25</v>
      </c>
      <c r="I117" s="114"/>
      <c r="J117" s="36"/>
      <c r="K117" s="95"/>
      <c r="L117" s="36"/>
      <c r="M117" s="36"/>
      <c r="N117" s="96"/>
      <c r="O117" s="31"/>
      <c r="P117" s="36"/>
      <c r="Q117" s="95"/>
      <c r="R117" s="36">
        <v>25</v>
      </c>
      <c r="S117" s="36">
        <v>0</v>
      </c>
      <c r="T117" s="96">
        <v>2</v>
      </c>
      <c r="U117" s="31"/>
      <c r="V117" s="36"/>
      <c r="W117" s="95"/>
      <c r="X117" s="36"/>
      <c r="Y117" s="136"/>
      <c r="Z117" s="95"/>
    </row>
    <row r="118" spans="1:26" x14ac:dyDescent="0.25">
      <c r="A118" s="31">
        <v>4</v>
      </c>
      <c r="B118" s="94" t="s">
        <v>96</v>
      </c>
      <c r="C118" s="21">
        <v>4</v>
      </c>
      <c r="D118" s="21">
        <v>7</v>
      </c>
      <c r="E118" s="22">
        <f>C118+D118</f>
        <v>11</v>
      </c>
      <c r="F118" s="23" t="s">
        <v>19</v>
      </c>
      <c r="G118" s="375">
        <v>1</v>
      </c>
      <c r="H118" s="513">
        <v>20</v>
      </c>
      <c r="I118" s="31"/>
      <c r="J118" s="36"/>
      <c r="K118" s="95"/>
      <c r="L118" s="36"/>
      <c r="M118" s="36"/>
      <c r="N118" s="96"/>
      <c r="O118" s="31"/>
      <c r="P118" s="36"/>
      <c r="Q118" s="95"/>
      <c r="R118" s="36"/>
      <c r="S118" s="36"/>
      <c r="T118" s="96"/>
      <c r="U118" s="31"/>
      <c r="V118" s="36"/>
      <c r="W118" s="95"/>
      <c r="X118" s="36">
        <v>4</v>
      </c>
      <c r="Y118" s="136">
        <v>7</v>
      </c>
      <c r="Z118" s="95">
        <v>1</v>
      </c>
    </row>
    <row r="119" spans="1:26" x14ac:dyDescent="0.25">
      <c r="A119" s="31">
        <v>5</v>
      </c>
      <c r="B119" s="417" t="s">
        <v>97</v>
      </c>
      <c r="C119" s="21">
        <v>6</v>
      </c>
      <c r="D119" s="21">
        <v>10</v>
      </c>
      <c r="E119" s="22">
        <f>C119+D119</f>
        <v>16</v>
      </c>
      <c r="F119" s="23" t="s">
        <v>19</v>
      </c>
      <c r="G119" s="136">
        <v>2</v>
      </c>
      <c r="H119" s="242">
        <v>35</v>
      </c>
      <c r="I119" s="31"/>
      <c r="J119" s="36"/>
      <c r="K119" s="95"/>
      <c r="L119" s="244"/>
      <c r="M119" s="36"/>
      <c r="N119" s="96"/>
      <c r="O119" s="31"/>
      <c r="P119" s="36"/>
      <c r="Q119" s="95"/>
      <c r="R119" s="244"/>
      <c r="S119" s="36"/>
      <c r="T119" s="96"/>
      <c r="U119" s="31"/>
      <c r="V119" s="36"/>
      <c r="W119" s="95"/>
      <c r="X119" s="36">
        <v>6</v>
      </c>
      <c r="Y119" s="136">
        <v>10</v>
      </c>
      <c r="Z119" s="95">
        <v>2</v>
      </c>
    </row>
    <row r="120" spans="1:26" x14ac:dyDescent="0.25">
      <c r="A120" s="31">
        <v>6</v>
      </c>
      <c r="B120" s="94" t="s">
        <v>98</v>
      </c>
      <c r="C120" s="21">
        <v>6</v>
      </c>
      <c r="D120" s="21">
        <v>10</v>
      </c>
      <c r="E120" s="22">
        <f>C120+D120</f>
        <v>16</v>
      </c>
      <c r="F120" s="23" t="s">
        <v>19</v>
      </c>
      <c r="G120" s="136">
        <v>2</v>
      </c>
      <c r="H120" s="242">
        <v>35</v>
      </c>
      <c r="I120" s="31"/>
      <c r="J120" s="36"/>
      <c r="K120" s="95"/>
      <c r="L120" s="36"/>
      <c r="M120" s="36"/>
      <c r="N120" s="96"/>
      <c r="O120" s="31"/>
      <c r="P120" s="36"/>
      <c r="Q120" s="95"/>
      <c r="R120" s="36"/>
      <c r="S120" s="36"/>
      <c r="T120" s="96"/>
      <c r="U120" s="31"/>
      <c r="V120" s="36"/>
      <c r="W120" s="95"/>
      <c r="X120" s="135">
        <v>6</v>
      </c>
      <c r="Y120" s="136">
        <v>10</v>
      </c>
      <c r="Z120" s="95">
        <v>2</v>
      </c>
    </row>
    <row r="121" spans="1:26" x14ac:dyDescent="0.25">
      <c r="A121" s="31">
        <v>7</v>
      </c>
      <c r="B121" s="417" t="s">
        <v>99</v>
      </c>
      <c r="C121" s="21">
        <v>6</v>
      </c>
      <c r="D121" s="21">
        <v>10</v>
      </c>
      <c r="E121" s="22">
        <f>C121+D121</f>
        <v>16</v>
      </c>
      <c r="F121" s="23" t="s">
        <v>19</v>
      </c>
      <c r="G121" s="136">
        <v>2</v>
      </c>
      <c r="H121" s="242">
        <v>35</v>
      </c>
      <c r="I121" s="31"/>
      <c r="J121" s="36"/>
      <c r="K121" s="95"/>
      <c r="L121" s="36"/>
      <c r="M121" s="36"/>
      <c r="N121" s="96"/>
      <c r="O121" s="31"/>
      <c r="P121" s="36"/>
      <c r="Q121" s="95"/>
      <c r="R121" s="36">
        <v>6</v>
      </c>
      <c r="S121" s="36">
        <v>10</v>
      </c>
      <c r="T121" s="96">
        <v>2</v>
      </c>
      <c r="U121" s="31"/>
      <c r="V121" s="36"/>
      <c r="W121" s="95"/>
      <c r="X121" s="36"/>
      <c r="Y121" s="136"/>
      <c r="Z121" s="95"/>
    </row>
    <row r="122" spans="1:26" x14ac:dyDescent="0.25">
      <c r="A122" s="31">
        <v>8</v>
      </c>
      <c r="B122" s="417" t="s">
        <v>100</v>
      </c>
      <c r="C122" s="21">
        <v>6</v>
      </c>
      <c r="D122" s="21">
        <v>10</v>
      </c>
      <c r="E122" s="22">
        <v>16</v>
      </c>
      <c r="F122" s="23" t="s">
        <v>19</v>
      </c>
      <c r="G122" s="136">
        <v>2</v>
      </c>
      <c r="H122" s="242">
        <v>35</v>
      </c>
      <c r="I122" s="31"/>
      <c r="J122" s="36"/>
      <c r="K122" s="95"/>
      <c r="L122" s="36"/>
      <c r="M122" s="36"/>
      <c r="N122" s="96"/>
      <c r="O122" s="31"/>
      <c r="P122" s="36"/>
      <c r="Q122" s="95"/>
      <c r="R122" s="36"/>
      <c r="S122" s="36"/>
      <c r="T122" s="96"/>
      <c r="U122" s="31">
        <v>6</v>
      </c>
      <c r="V122" s="36">
        <v>10</v>
      </c>
      <c r="W122" s="95">
        <v>2</v>
      </c>
      <c r="X122" s="36"/>
      <c r="Y122" s="136"/>
      <c r="Z122" s="95"/>
    </row>
    <row r="123" spans="1:26" ht="15.75" thickBot="1" x14ac:dyDescent="0.3">
      <c r="A123" s="117">
        <v>9</v>
      </c>
      <c r="B123" s="417" t="s">
        <v>101</v>
      </c>
      <c r="C123" s="21">
        <v>15</v>
      </c>
      <c r="D123" s="21">
        <v>0</v>
      </c>
      <c r="E123" s="22">
        <v>15</v>
      </c>
      <c r="F123" s="23" t="s">
        <v>19</v>
      </c>
      <c r="G123" s="136">
        <v>2</v>
      </c>
      <c r="H123" s="242">
        <v>35</v>
      </c>
      <c r="I123" s="31"/>
      <c r="J123" s="36"/>
      <c r="K123" s="95"/>
      <c r="L123" s="36"/>
      <c r="M123" s="36"/>
      <c r="N123" s="96"/>
      <c r="O123" s="31"/>
      <c r="P123" s="36"/>
      <c r="Q123" s="95"/>
      <c r="R123" s="36"/>
      <c r="S123" s="36"/>
      <c r="T123" s="96"/>
      <c r="U123" s="31"/>
      <c r="V123" s="36"/>
      <c r="W123" s="95"/>
      <c r="X123" s="36">
        <v>15</v>
      </c>
      <c r="Y123" s="136">
        <v>0</v>
      </c>
      <c r="Z123" s="95">
        <v>2</v>
      </c>
    </row>
    <row r="124" spans="1:26" ht="15.75" thickBot="1" x14ac:dyDescent="0.3">
      <c r="A124" s="433">
        <v>10</v>
      </c>
      <c r="B124" s="534" t="s">
        <v>175</v>
      </c>
      <c r="C124" s="21">
        <v>15</v>
      </c>
      <c r="D124" s="21">
        <v>0</v>
      </c>
      <c r="E124" s="22">
        <v>15</v>
      </c>
      <c r="F124" s="448" t="s">
        <v>19</v>
      </c>
      <c r="G124" s="449">
        <v>1</v>
      </c>
      <c r="H124" s="450">
        <v>10</v>
      </c>
      <c r="I124" s="31"/>
      <c r="J124" s="36"/>
      <c r="K124" s="95"/>
      <c r="L124" s="36"/>
      <c r="M124" s="36"/>
      <c r="N124" s="96"/>
      <c r="O124" s="31"/>
      <c r="P124" s="36"/>
      <c r="Q124" s="95"/>
      <c r="R124" s="36">
        <v>15</v>
      </c>
      <c r="S124" s="36">
        <v>0</v>
      </c>
      <c r="T124" s="96">
        <v>1</v>
      </c>
      <c r="U124" s="31"/>
      <c r="V124" s="36"/>
      <c r="W124" s="95"/>
      <c r="X124" s="36"/>
      <c r="Y124" s="136"/>
      <c r="Z124" s="95"/>
    </row>
    <row r="125" spans="1:26" ht="15.75" thickBot="1" x14ac:dyDescent="0.3">
      <c r="A125" s="245"/>
      <c r="B125" s="418" t="s">
        <v>92</v>
      </c>
      <c r="C125" s="54">
        <f>SUM(C114:C124)</f>
        <v>123</v>
      </c>
      <c r="D125" s="54">
        <f>SUM(D114:D124)</f>
        <v>137</v>
      </c>
      <c r="E125" s="54">
        <f>SUM(E114:E124)</f>
        <v>260</v>
      </c>
      <c r="F125" s="246"/>
      <c r="G125" s="246">
        <f>SUM(G114:G124)</f>
        <v>25</v>
      </c>
      <c r="H125" s="247">
        <f>SUM(H114:H124)</f>
        <v>400</v>
      </c>
      <c r="I125" s="103">
        <f t="shared" ref="I125:Z125" si="13">SUM(I114:I123)</f>
        <v>0</v>
      </c>
      <c r="J125" s="34">
        <f t="shared" si="13"/>
        <v>0</v>
      </c>
      <c r="K125" s="34">
        <f t="shared" si="13"/>
        <v>0</v>
      </c>
      <c r="L125" s="34">
        <f t="shared" si="13"/>
        <v>0</v>
      </c>
      <c r="M125" s="34">
        <f t="shared" si="13"/>
        <v>0</v>
      </c>
      <c r="N125" s="104">
        <f t="shared" si="13"/>
        <v>0</v>
      </c>
      <c r="O125" s="103">
        <f t="shared" si="13"/>
        <v>0</v>
      </c>
      <c r="P125" s="34">
        <f t="shared" si="13"/>
        <v>0</v>
      </c>
      <c r="Q125" s="34">
        <f t="shared" si="13"/>
        <v>0</v>
      </c>
      <c r="R125" s="34">
        <f t="shared" si="13"/>
        <v>41</v>
      </c>
      <c r="S125" s="34">
        <f t="shared" si="13"/>
        <v>30</v>
      </c>
      <c r="T125" s="104">
        <f>SUM(T114:T124)</f>
        <v>7</v>
      </c>
      <c r="U125" s="103">
        <f t="shared" si="13"/>
        <v>26</v>
      </c>
      <c r="V125" s="34">
        <f t="shared" si="13"/>
        <v>60</v>
      </c>
      <c r="W125" s="34">
        <f t="shared" si="13"/>
        <v>7</v>
      </c>
      <c r="X125" s="34">
        <f t="shared" si="13"/>
        <v>41</v>
      </c>
      <c r="Y125" s="102">
        <f t="shared" si="13"/>
        <v>47</v>
      </c>
      <c r="Z125" s="34">
        <f t="shared" si="13"/>
        <v>11</v>
      </c>
    </row>
    <row r="126" spans="1:26" ht="15.75" thickBot="1" x14ac:dyDescent="0.3">
      <c r="A126" s="249"/>
      <c r="B126" s="419" t="s">
        <v>93</v>
      </c>
      <c r="C126" s="184">
        <f>C125/E125</f>
        <v>0.47307692307692306</v>
      </c>
      <c r="D126" s="184">
        <f>D125/E125</f>
        <v>0.52692307692307694</v>
      </c>
      <c r="E126" s="185"/>
      <c r="F126" s="251"/>
      <c r="G126" s="420"/>
      <c r="H126" s="107"/>
      <c r="I126" s="67">
        <f t="shared" ref="I126:Z126" si="14">I14+I30+I40+I49+I82+I90+I125</f>
        <v>128</v>
      </c>
      <c r="J126" s="64">
        <f t="shared" si="14"/>
        <v>160</v>
      </c>
      <c r="K126" s="64">
        <f t="shared" si="14"/>
        <v>30</v>
      </c>
      <c r="L126" s="64">
        <f t="shared" si="14"/>
        <v>116</v>
      </c>
      <c r="M126" s="64">
        <f t="shared" si="14"/>
        <v>225</v>
      </c>
      <c r="N126" s="106">
        <f t="shared" si="14"/>
        <v>30</v>
      </c>
      <c r="O126" s="67">
        <f t="shared" si="14"/>
        <v>99</v>
      </c>
      <c r="P126" s="64">
        <f t="shared" si="14"/>
        <v>216</v>
      </c>
      <c r="Q126" s="64">
        <f t="shared" si="14"/>
        <v>30</v>
      </c>
      <c r="R126" s="64">
        <f t="shared" si="14"/>
        <v>90</v>
      </c>
      <c r="S126" s="64">
        <f t="shared" si="14"/>
        <v>186</v>
      </c>
      <c r="T126" s="106">
        <f t="shared" si="14"/>
        <v>30</v>
      </c>
      <c r="U126" s="67">
        <f t="shared" si="14"/>
        <v>82</v>
      </c>
      <c r="V126" s="64">
        <f t="shared" si="14"/>
        <v>262</v>
      </c>
      <c r="W126" s="64">
        <f t="shared" si="14"/>
        <v>29</v>
      </c>
      <c r="X126" s="64">
        <f t="shared" si="14"/>
        <v>63</v>
      </c>
      <c r="Y126" s="107">
        <f t="shared" si="14"/>
        <v>169</v>
      </c>
      <c r="Z126" s="34">
        <f t="shared" si="14"/>
        <v>30</v>
      </c>
    </row>
    <row r="127" spans="1:26" x14ac:dyDescent="0.25">
      <c r="A127" s="421"/>
      <c r="B127" s="172"/>
      <c r="C127" s="401"/>
      <c r="D127" s="401"/>
      <c r="E127" s="402"/>
      <c r="F127" s="422"/>
      <c r="G127" s="423"/>
      <c r="H127" s="424"/>
      <c r="I127" s="408"/>
      <c r="J127" s="405"/>
      <c r="K127" s="406"/>
      <c r="L127" s="405"/>
      <c r="M127" s="405"/>
      <c r="N127" s="407"/>
      <c r="O127" s="408"/>
      <c r="P127" s="405"/>
      <c r="Q127" s="406"/>
      <c r="R127" s="405"/>
      <c r="S127" s="405"/>
      <c r="T127" s="407"/>
      <c r="U127" s="408"/>
      <c r="V127" s="405"/>
      <c r="W127" s="406"/>
      <c r="X127" s="405"/>
      <c r="Y127" s="405"/>
      <c r="Z127" s="314"/>
    </row>
    <row r="128" spans="1:26" x14ac:dyDescent="0.25">
      <c r="A128" s="279"/>
      <c r="B128" s="280"/>
      <c r="C128" s="281"/>
      <c r="D128" s="281"/>
      <c r="E128" s="282"/>
      <c r="F128" s="283"/>
      <c r="G128" s="208"/>
      <c r="H128" s="284"/>
      <c r="I128" s="285"/>
      <c r="J128" s="286"/>
      <c r="K128" s="287"/>
      <c r="L128" s="286"/>
      <c r="M128" s="286"/>
      <c r="N128" s="288"/>
      <c r="O128" s="285"/>
      <c r="P128" s="286"/>
      <c r="Q128" s="287"/>
      <c r="R128" s="286"/>
      <c r="S128" s="286"/>
      <c r="T128" s="288"/>
      <c r="U128" s="285"/>
      <c r="V128" s="286"/>
      <c r="W128" s="287"/>
      <c r="X128" s="286"/>
      <c r="Y128" s="286"/>
      <c r="Z128" s="314"/>
    </row>
    <row r="129" spans="1:26" x14ac:dyDescent="0.25">
      <c r="A129" s="290"/>
      <c r="B129" s="291" t="s">
        <v>121</v>
      </c>
      <c r="C129" s="116">
        <f>C84+C125</f>
        <v>609</v>
      </c>
      <c r="D129" s="116">
        <f>D125+D84</f>
        <v>984</v>
      </c>
      <c r="E129" s="139">
        <f>C129+D129</f>
        <v>1593</v>
      </c>
      <c r="F129" s="292"/>
      <c r="G129" s="412"/>
      <c r="H129" s="293"/>
      <c r="I129" s="285"/>
      <c r="J129" s="286"/>
      <c r="K129" s="287"/>
      <c r="L129" s="286"/>
      <c r="M129" s="286"/>
      <c r="N129" s="288"/>
      <c r="O129" s="285"/>
      <c r="P129" s="286"/>
      <c r="Q129" s="287"/>
      <c r="R129" s="286" t="s">
        <v>0</v>
      </c>
      <c r="S129" s="286"/>
      <c r="T129" s="288"/>
      <c r="U129" s="285"/>
      <c r="V129" s="286"/>
      <c r="W129" s="287"/>
      <c r="X129" s="286"/>
      <c r="Y129" s="286"/>
      <c r="Z129" s="314"/>
    </row>
    <row r="130" spans="1:26" x14ac:dyDescent="0.25">
      <c r="A130" s="290"/>
      <c r="B130" s="291" t="s">
        <v>28</v>
      </c>
      <c r="C130" s="294">
        <f>C129/E129</f>
        <v>0.38229755178907721</v>
      </c>
      <c r="D130" s="294">
        <f>D129/E129</f>
        <v>0.61770244821092279</v>
      </c>
      <c r="E130" s="139"/>
      <c r="F130" s="292"/>
      <c r="G130" s="412"/>
      <c r="H130" s="293"/>
      <c r="I130" s="285"/>
      <c r="J130" s="286"/>
      <c r="K130" s="287"/>
      <c r="L130" s="286"/>
      <c r="M130" s="286"/>
      <c r="N130" s="288"/>
      <c r="O130" s="285"/>
      <c r="P130" s="286"/>
      <c r="Q130" s="287"/>
      <c r="R130" s="286"/>
      <c r="S130" s="286"/>
      <c r="T130" s="288"/>
      <c r="U130" s="285"/>
      <c r="V130" s="286"/>
      <c r="W130" s="287"/>
      <c r="X130" s="286"/>
      <c r="Y130" s="286"/>
      <c r="Z130" s="314"/>
    </row>
    <row r="131" spans="1:26" x14ac:dyDescent="0.25">
      <c r="A131" s="290"/>
      <c r="B131" s="52"/>
      <c r="C131" s="395"/>
      <c r="D131" s="395"/>
      <c r="E131" s="425"/>
      <c r="F131" s="295"/>
      <c r="G131" s="202"/>
      <c r="H131" s="104"/>
      <c r="I131" s="285"/>
      <c r="J131" s="286"/>
      <c r="K131" s="287"/>
      <c r="L131" s="286"/>
      <c r="M131" s="286"/>
      <c r="N131" s="288"/>
      <c r="O131" s="285"/>
      <c r="P131" s="286"/>
      <c r="Q131" s="287"/>
      <c r="R131" s="286"/>
      <c r="S131" s="286"/>
      <c r="T131" s="288"/>
      <c r="U131" s="285"/>
      <c r="V131" s="286"/>
      <c r="W131" s="287"/>
      <c r="X131" s="286"/>
      <c r="Y131" s="286"/>
      <c r="Z131" s="314"/>
    </row>
    <row r="132" spans="1:26" ht="15.75" thickBot="1" x14ac:dyDescent="0.3">
      <c r="A132" s="296"/>
      <c r="B132" s="297"/>
      <c r="C132" s="63"/>
      <c r="D132" s="63"/>
      <c r="E132" s="413"/>
      <c r="F132" s="414"/>
      <c r="G132" s="415"/>
      <c r="H132" s="416"/>
      <c r="I132" s="285"/>
      <c r="J132" s="286"/>
      <c r="K132" s="287"/>
      <c r="L132" s="286"/>
      <c r="M132" s="286"/>
      <c r="N132" s="288"/>
      <c r="O132" s="285"/>
      <c r="P132" s="286"/>
      <c r="Q132" s="287"/>
      <c r="R132" s="286"/>
      <c r="S132" s="286"/>
      <c r="T132" s="288"/>
      <c r="U132" s="285"/>
      <c r="V132" s="286"/>
      <c r="W132" s="287"/>
      <c r="X132" s="286"/>
      <c r="Y132" s="286"/>
      <c r="Z132" s="314"/>
    </row>
    <row r="133" spans="1:26" ht="15.75" thickBot="1" x14ac:dyDescent="0.3">
      <c r="A133" s="252"/>
      <c r="B133" s="253" t="s">
        <v>102</v>
      </c>
      <c r="C133" s="254"/>
      <c r="D133" s="254"/>
      <c r="E133" s="254"/>
      <c r="F133" s="254"/>
      <c r="G133" s="254"/>
      <c r="H133" s="254"/>
      <c r="I133" s="252"/>
      <c r="J133" s="254"/>
      <c r="K133" s="254"/>
      <c r="L133" s="254"/>
      <c r="M133" s="254"/>
      <c r="N133" s="255"/>
      <c r="O133" s="252"/>
      <c r="P133" s="254"/>
      <c r="Q133" s="254"/>
      <c r="R133" s="254"/>
      <c r="S133" s="254"/>
      <c r="T133" s="255"/>
      <c r="U133" s="252"/>
      <c r="V133" s="254"/>
      <c r="W133" s="254"/>
      <c r="X133" s="254"/>
      <c r="Y133" s="254"/>
      <c r="Z133" s="398"/>
    </row>
    <row r="134" spans="1:26" ht="25.5" x14ac:dyDescent="0.25">
      <c r="A134" s="25">
        <v>1</v>
      </c>
      <c r="B134" s="83" t="s">
        <v>103</v>
      </c>
      <c r="C134" s="426">
        <v>25</v>
      </c>
      <c r="D134" s="426">
        <v>20</v>
      </c>
      <c r="E134" s="427">
        <f>C134+D134</f>
        <v>45</v>
      </c>
      <c r="F134" s="26" t="s">
        <v>12</v>
      </c>
      <c r="G134" s="368">
        <v>3</v>
      </c>
      <c r="H134" s="241">
        <v>30</v>
      </c>
      <c r="I134" s="25"/>
      <c r="J134" s="26"/>
      <c r="K134" s="259"/>
      <c r="L134" s="26"/>
      <c r="M134" s="26"/>
      <c r="N134" s="260"/>
      <c r="O134" s="25"/>
      <c r="P134" s="26"/>
      <c r="Q134" s="259"/>
      <c r="R134" s="26">
        <v>25</v>
      </c>
      <c r="S134" s="26">
        <v>20</v>
      </c>
      <c r="T134" s="259">
        <v>3</v>
      </c>
      <c r="U134" s="25"/>
      <c r="V134" s="26"/>
      <c r="W134" s="259"/>
      <c r="X134" s="26"/>
      <c r="Y134" s="368"/>
      <c r="Z134" s="95"/>
    </row>
    <row r="135" spans="1:26" ht="25.5" x14ac:dyDescent="0.25">
      <c r="A135" s="31">
        <v>2</v>
      </c>
      <c r="B135" s="94" t="s">
        <v>104</v>
      </c>
      <c r="C135" s="428">
        <v>15</v>
      </c>
      <c r="D135" s="428">
        <f>J135+M135+P135+S135+V135+Y135</f>
        <v>0</v>
      </c>
      <c r="E135" s="429">
        <f t="shared" ref="E135:E143" si="15">C135+D135</f>
        <v>15</v>
      </c>
      <c r="F135" s="430" t="s">
        <v>19</v>
      </c>
      <c r="G135" s="136">
        <v>2</v>
      </c>
      <c r="H135" s="242">
        <v>35</v>
      </c>
      <c r="I135" s="31"/>
      <c r="J135" s="36"/>
      <c r="K135" s="95"/>
      <c r="L135" s="36"/>
      <c r="M135" s="36"/>
      <c r="N135" s="96"/>
      <c r="O135" s="31"/>
      <c r="P135" s="36"/>
      <c r="Q135" s="95"/>
      <c r="R135" s="36">
        <v>15</v>
      </c>
      <c r="S135" s="36">
        <v>0</v>
      </c>
      <c r="T135" s="95">
        <v>2</v>
      </c>
      <c r="U135" s="31"/>
      <c r="V135" s="36"/>
      <c r="W135" s="95"/>
      <c r="X135" s="36"/>
      <c r="Y135" s="136"/>
      <c r="Z135" s="95"/>
    </row>
    <row r="136" spans="1:26" x14ac:dyDescent="0.25">
      <c r="A136" s="31">
        <v>3</v>
      </c>
      <c r="B136" s="94" t="s">
        <v>105</v>
      </c>
      <c r="C136" s="428">
        <v>25</v>
      </c>
      <c r="D136" s="428">
        <v>0</v>
      </c>
      <c r="E136" s="429">
        <f t="shared" si="15"/>
        <v>25</v>
      </c>
      <c r="F136" s="430" t="s">
        <v>19</v>
      </c>
      <c r="G136" s="136">
        <v>2</v>
      </c>
      <c r="H136" s="242">
        <v>25</v>
      </c>
      <c r="I136" s="31"/>
      <c r="J136" s="36"/>
      <c r="K136" s="95"/>
      <c r="L136" s="36"/>
      <c r="M136" s="36"/>
      <c r="N136" s="96"/>
      <c r="O136" s="31"/>
      <c r="P136" s="36"/>
      <c r="Q136" s="95"/>
      <c r="R136" s="36">
        <v>15</v>
      </c>
      <c r="S136" s="36">
        <v>0</v>
      </c>
      <c r="T136" s="96">
        <v>2</v>
      </c>
      <c r="U136" s="114"/>
      <c r="V136" s="36"/>
      <c r="W136" s="95"/>
      <c r="X136" s="36"/>
      <c r="Y136" s="136"/>
      <c r="Z136" s="95"/>
    </row>
    <row r="137" spans="1:26" x14ac:dyDescent="0.25">
      <c r="A137" s="31">
        <v>4</v>
      </c>
      <c r="B137" s="94" t="s">
        <v>170</v>
      </c>
      <c r="C137" s="428">
        <v>25</v>
      </c>
      <c r="D137" s="428">
        <v>0</v>
      </c>
      <c r="E137" s="429">
        <f t="shared" si="15"/>
        <v>25</v>
      </c>
      <c r="F137" s="430" t="s">
        <v>19</v>
      </c>
      <c r="G137" s="136">
        <v>2</v>
      </c>
      <c r="H137" s="242">
        <v>25</v>
      </c>
      <c r="I137" s="31"/>
      <c r="J137" s="36"/>
      <c r="K137" s="95"/>
      <c r="L137" s="36"/>
      <c r="M137" s="36"/>
      <c r="N137" s="96"/>
      <c r="O137" s="31"/>
      <c r="P137" s="36"/>
      <c r="Q137" s="95"/>
      <c r="R137" s="36"/>
      <c r="S137" s="36"/>
      <c r="T137" s="96"/>
      <c r="U137" s="36">
        <v>25</v>
      </c>
      <c r="V137" s="36">
        <v>0</v>
      </c>
      <c r="W137" s="95">
        <v>2</v>
      </c>
      <c r="X137" s="36"/>
      <c r="Y137" s="136"/>
      <c r="Z137" s="95"/>
    </row>
    <row r="138" spans="1:26" x14ac:dyDescent="0.25">
      <c r="A138" s="31">
        <v>5</v>
      </c>
      <c r="B138" s="94" t="s">
        <v>107</v>
      </c>
      <c r="C138" s="428">
        <v>6</v>
      </c>
      <c r="D138" s="428">
        <v>9</v>
      </c>
      <c r="E138" s="429">
        <f t="shared" si="15"/>
        <v>15</v>
      </c>
      <c r="F138" s="430" t="s">
        <v>19</v>
      </c>
      <c r="G138" s="136">
        <v>2</v>
      </c>
      <c r="H138" s="242">
        <v>35</v>
      </c>
      <c r="I138" s="114"/>
      <c r="J138" s="36"/>
      <c r="K138" s="95"/>
      <c r="L138" s="36"/>
      <c r="M138" s="36"/>
      <c r="N138" s="96"/>
      <c r="O138" s="114"/>
      <c r="P138" s="36"/>
      <c r="Q138" s="95"/>
      <c r="R138" s="36"/>
      <c r="S138" s="36"/>
      <c r="T138" s="431"/>
      <c r="U138" s="36">
        <v>6</v>
      </c>
      <c r="V138" s="36">
        <v>9</v>
      </c>
      <c r="W138" s="95">
        <v>2</v>
      </c>
      <c r="X138" s="36"/>
      <c r="Y138" s="136"/>
      <c r="Z138" s="95"/>
    </row>
    <row r="139" spans="1:26" x14ac:dyDescent="0.25">
      <c r="A139" s="31">
        <v>6</v>
      </c>
      <c r="B139" s="94" t="s">
        <v>108</v>
      </c>
      <c r="C139" s="428">
        <v>30</v>
      </c>
      <c r="D139" s="428">
        <v>45</v>
      </c>
      <c r="E139" s="429">
        <f t="shared" si="15"/>
        <v>75</v>
      </c>
      <c r="F139" s="432" t="s">
        <v>19</v>
      </c>
      <c r="G139" s="136">
        <v>5</v>
      </c>
      <c r="H139" s="242">
        <v>100</v>
      </c>
      <c r="I139" s="114"/>
      <c r="J139" s="95"/>
      <c r="K139" s="36"/>
      <c r="L139" s="36"/>
      <c r="M139" s="95"/>
      <c r="N139" s="242"/>
      <c r="O139" s="114"/>
      <c r="P139" s="95"/>
      <c r="Q139" s="36"/>
      <c r="R139" s="36"/>
      <c r="S139" s="97"/>
      <c r="T139" s="242"/>
      <c r="U139" s="114">
        <v>15</v>
      </c>
      <c r="V139" s="135">
        <v>15</v>
      </c>
      <c r="W139" s="36">
        <v>2</v>
      </c>
      <c r="X139" s="36">
        <v>15</v>
      </c>
      <c r="Y139" s="35">
        <v>30</v>
      </c>
      <c r="Z139" s="95">
        <v>3</v>
      </c>
    </row>
    <row r="140" spans="1:26" ht="25.5" x14ac:dyDescent="0.25">
      <c r="A140" s="31" t="s">
        <v>190</v>
      </c>
      <c r="B140" s="160" t="s">
        <v>178</v>
      </c>
      <c r="C140" s="428"/>
      <c r="D140" s="428"/>
      <c r="E140" s="429"/>
      <c r="F140" s="430" t="s">
        <v>12</v>
      </c>
      <c r="G140" s="136">
        <v>2</v>
      </c>
      <c r="H140" s="242">
        <v>50</v>
      </c>
      <c r="I140" s="114"/>
      <c r="J140" s="95"/>
      <c r="K140" s="36"/>
      <c r="L140" s="358"/>
      <c r="M140" s="95"/>
      <c r="N140" s="242"/>
      <c r="O140" s="114"/>
      <c r="P140" s="95"/>
      <c r="Q140" s="36"/>
      <c r="R140" s="36"/>
      <c r="S140" s="97"/>
      <c r="T140" s="242"/>
      <c r="U140" s="114"/>
      <c r="V140" s="95"/>
      <c r="W140" s="36"/>
      <c r="X140" s="36"/>
      <c r="Y140" s="35" t="s">
        <v>149</v>
      </c>
      <c r="Z140" s="95">
        <v>2</v>
      </c>
    </row>
    <row r="141" spans="1:26" x14ac:dyDescent="0.25">
      <c r="A141" s="31">
        <v>7</v>
      </c>
      <c r="B141" s="417" t="s">
        <v>109</v>
      </c>
      <c r="C141" s="428">
        <v>3</v>
      </c>
      <c r="D141" s="428">
        <v>12</v>
      </c>
      <c r="E141" s="429">
        <f t="shared" si="15"/>
        <v>15</v>
      </c>
      <c r="F141" s="430" t="s">
        <v>19</v>
      </c>
      <c r="G141" s="136">
        <v>2</v>
      </c>
      <c r="H141" s="242">
        <v>35</v>
      </c>
      <c r="I141" s="31"/>
      <c r="J141" s="36"/>
      <c r="K141" s="95"/>
      <c r="L141" s="99"/>
      <c r="M141" s="36"/>
      <c r="N141" s="96"/>
      <c r="O141" s="31"/>
      <c r="P141" s="36"/>
      <c r="Q141" s="95"/>
      <c r="R141" s="244"/>
      <c r="S141" s="36"/>
      <c r="T141" s="96"/>
      <c r="U141" s="31"/>
      <c r="V141" s="36"/>
      <c r="W141" s="95"/>
      <c r="X141" s="36">
        <v>3</v>
      </c>
      <c r="Y141" s="136">
        <v>12</v>
      </c>
      <c r="Z141" s="95">
        <v>2</v>
      </c>
    </row>
    <row r="142" spans="1:26" ht="25.5" x14ac:dyDescent="0.25">
      <c r="A142" s="31">
        <v>8</v>
      </c>
      <c r="B142" s="94" t="s">
        <v>110</v>
      </c>
      <c r="C142" s="428">
        <v>3</v>
      </c>
      <c r="D142" s="428">
        <v>12</v>
      </c>
      <c r="E142" s="429">
        <v>15</v>
      </c>
      <c r="F142" s="529" t="s">
        <v>19</v>
      </c>
      <c r="G142" s="36">
        <v>2</v>
      </c>
      <c r="H142" s="242">
        <v>35</v>
      </c>
      <c r="I142" s="31"/>
      <c r="J142" s="36"/>
      <c r="K142" s="95"/>
      <c r="L142" s="36"/>
      <c r="M142" s="36"/>
      <c r="N142" s="96"/>
      <c r="O142" s="31"/>
      <c r="P142" s="36"/>
      <c r="Q142" s="95"/>
      <c r="R142" s="36"/>
      <c r="S142" s="36"/>
      <c r="T142" s="96"/>
      <c r="U142" s="31"/>
      <c r="V142" s="36"/>
      <c r="W142" s="95"/>
      <c r="X142" s="135">
        <v>3</v>
      </c>
      <c r="Y142" s="136">
        <v>12</v>
      </c>
      <c r="Z142" s="95">
        <v>2</v>
      </c>
    </row>
    <row r="143" spans="1:26" x14ac:dyDescent="0.25">
      <c r="A143" s="31">
        <v>9</v>
      </c>
      <c r="B143" s="94" t="s">
        <v>111</v>
      </c>
      <c r="C143" s="428">
        <v>3</v>
      </c>
      <c r="D143" s="428">
        <v>12</v>
      </c>
      <c r="E143" s="528">
        <f t="shared" si="15"/>
        <v>15</v>
      </c>
      <c r="F143" s="432" t="s">
        <v>19</v>
      </c>
      <c r="G143" s="36">
        <v>2</v>
      </c>
      <c r="H143" s="242">
        <v>35</v>
      </c>
      <c r="I143" s="31"/>
      <c r="J143" s="36"/>
      <c r="K143" s="95"/>
      <c r="L143" s="36"/>
      <c r="M143" s="36"/>
      <c r="N143" s="96"/>
      <c r="O143" s="31"/>
      <c r="P143" s="36"/>
      <c r="Q143" s="95"/>
      <c r="R143" s="36"/>
      <c r="S143" s="36"/>
      <c r="T143" s="96"/>
      <c r="U143" s="31"/>
      <c r="V143" s="36"/>
      <c r="W143" s="95"/>
      <c r="X143" s="135">
        <v>3</v>
      </c>
      <c r="Y143" s="136">
        <v>12</v>
      </c>
      <c r="Z143" s="95">
        <v>2</v>
      </c>
    </row>
    <row r="144" spans="1:26" ht="15.75" thickBot="1" x14ac:dyDescent="0.3">
      <c r="A144" s="117">
        <v>10</v>
      </c>
      <c r="B144" s="94" t="s">
        <v>196</v>
      </c>
      <c r="C144" s="135">
        <v>5</v>
      </c>
      <c r="D144" s="135">
        <v>10</v>
      </c>
      <c r="E144" s="36">
        <v>15</v>
      </c>
      <c r="F144" s="358" t="s">
        <v>19</v>
      </c>
      <c r="G144" s="136">
        <v>1</v>
      </c>
      <c r="H144" s="242"/>
      <c r="I144" s="31"/>
      <c r="J144" s="36"/>
      <c r="K144" s="95"/>
      <c r="L144" s="36"/>
      <c r="M144" s="36"/>
      <c r="N144" s="96"/>
      <c r="O144" s="31"/>
      <c r="P144" s="36"/>
      <c r="Q144" s="95"/>
      <c r="R144" s="36"/>
      <c r="S144" s="36"/>
      <c r="T144" s="96"/>
      <c r="U144" s="31">
        <v>5</v>
      </c>
      <c r="V144" s="36">
        <v>10</v>
      </c>
      <c r="W144" s="95">
        <v>1</v>
      </c>
      <c r="X144" s="36"/>
      <c r="Y144" s="136"/>
      <c r="Z144" s="95"/>
    </row>
    <row r="145" spans="1:27" ht="15.75" thickBot="1" x14ac:dyDescent="0.3">
      <c r="A145" s="321"/>
      <c r="B145" s="418" t="s">
        <v>92</v>
      </c>
      <c r="C145" s="54">
        <f>SUM(C134:C144)</f>
        <v>140</v>
      </c>
      <c r="D145" s="54">
        <f>SUM(D134:D144)</f>
        <v>120</v>
      </c>
      <c r="E145" s="59">
        <f>SUM(E134:E144)</f>
        <v>260</v>
      </c>
      <c r="F145" s="530"/>
      <c r="G145" s="531">
        <f>SUM(G134:G144)</f>
        <v>25</v>
      </c>
      <c r="H145" s="247">
        <f t="shared" ref="H145:Z145" si="16">SUM(H134:H144)</f>
        <v>405</v>
      </c>
      <c r="I145" s="103">
        <f t="shared" si="16"/>
        <v>0</v>
      </c>
      <c r="J145" s="34">
        <f t="shared" si="16"/>
        <v>0</v>
      </c>
      <c r="K145" s="34">
        <f t="shared" si="16"/>
        <v>0</v>
      </c>
      <c r="L145" s="34">
        <f t="shared" si="16"/>
        <v>0</v>
      </c>
      <c r="M145" s="34">
        <f t="shared" si="16"/>
        <v>0</v>
      </c>
      <c r="N145" s="104">
        <f t="shared" si="16"/>
        <v>0</v>
      </c>
      <c r="O145" s="103">
        <f t="shared" si="16"/>
        <v>0</v>
      </c>
      <c r="P145" s="34">
        <f t="shared" si="16"/>
        <v>0</v>
      </c>
      <c r="Q145" s="34">
        <f t="shared" si="16"/>
        <v>0</v>
      </c>
      <c r="R145" s="34">
        <f t="shared" si="16"/>
        <v>55</v>
      </c>
      <c r="S145" s="34">
        <f t="shared" si="16"/>
        <v>20</v>
      </c>
      <c r="T145" s="104">
        <f t="shared" si="16"/>
        <v>7</v>
      </c>
      <c r="U145" s="103">
        <f t="shared" si="16"/>
        <v>51</v>
      </c>
      <c r="V145" s="34">
        <f t="shared" si="16"/>
        <v>34</v>
      </c>
      <c r="W145" s="34">
        <f t="shared" si="16"/>
        <v>7</v>
      </c>
      <c r="X145" s="34">
        <f t="shared" si="16"/>
        <v>24</v>
      </c>
      <c r="Y145" s="102">
        <f t="shared" si="16"/>
        <v>66</v>
      </c>
      <c r="Z145" s="34">
        <f t="shared" si="16"/>
        <v>11</v>
      </c>
    </row>
    <row r="146" spans="1:27" ht="15.75" thickBot="1" x14ac:dyDescent="0.3">
      <c r="A146" s="265"/>
      <c r="B146" s="418" t="s">
        <v>93</v>
      </c>
      <c r="C146" s="184">
        <f>C145/E145</f>
        <v>0.53846153846153844</v>
      </c>
      <c r="D146" s="184">
        <f>D145/E145</f>
        <v>0.46153846153846156</v>
      </c>
      <c r="E146" s="185"/>
      <c r="F146" s="251"/>
      <c r="G146" s="420"/>
      <c r="H146" s="107"/>
      <c r="I146" s="67">
        <f t="shared" ref="I146:Z146" si="17">I14+I30+I40+I49+I82+I90+I145</f>
        <v>128</v>
      </c>
      <c r="J146" s="64">
        <f t="shared" si="17"/>
        <v>160</v>
      </c>
      <c r="K146" s="64">
        <f t="shared" si="17"/>
        <v>30</v>
      </c>
      <c r="L146" s="64">
        <f t="shared" si="17"/>
        <v>116</v>
      </c>
      <c r="M146" s="64">
        <f t="shared" si="17"/>
        <v>225</v>
      </c>
      <c r="N146" s="106">
        <f t="shared" si="17"/>
        <v>30</v>
      </c>
      <c r="O146" s="67">
        <f t="shared" si="17"/>
        <v>99</v>
      </c>
      <c r="P146" s="64">
        <f t="shared" si="17"/>
        <v>216</v>
      </c>
      <c r="Q146" s="64">
        <f t="shared" si="17"/>
        <v>30</v>
      </c>
      <c r="R146" s="64">
        <f t="shared" si="17"/>
        <v>104</v>
      </c>
      <c r="S146" s="64">
        <f t="shared" si="17"/>
        <v>176</v>
      </c>
      <c r="T146" s="106">
        <f t="shared" si="17"/>
        <v>30</v>
      </c>
      <c r="U146" s="67">
        <f t="shared" si="17"/>
        <v>107</v>
      </c>
      <c r="V146" s="64">
        <f t="shared" si="17"/>
        <v>236</v>
      </c>
      <c r="W146" s="64">
        <f t="shared" si="17"/>
        <v>29</v>
      </c>
      <c r="X146" s="64">
        <f t="shared" si="17"/>
        <v>46</v>
      </c>
      <c r="Y146" s="107">
        <f t="shared" si="17"/>
        <v>188</v>
      </c>
      <c r="Z146" s="34">
        <f t="shared" si="17"/>
        <v>30</v>
      </c>
    </row>
    <row r="147" spans="1:27" x14ac:dyDescent="0.25">
      <c r="A147" s="421"/>
      <c r="B147" s="172"/>
      <c r="C147" s="401"/>
      <c r="D147" s="401"/>
      <c r="E147" s="402"/>
      <c r="F147" s="422"/>
      <c r="G147" s="423"/>
      <c r="H147" s="424"/>
      <c r="I147" s="408"/>
      <c r="J147" s="405"/>
      <c r="K147" s="406"/>
      <c r="L147" s="405"/>
      <c r="M147" s="405"/>
      <c r="N147" s="407"/>
      <c r="O147" s="408"/>
      <c r="P147" s="405"/>
      <c r="Q147" s="406"/>
      <c r="R147" s="405"/>
      <c r="S147" s="405"/>
      <c r="T147" s="407"/>
      <c r="U147" s="408"/>
      <c r="V147" s="405"/>
      <c r="W147" s="406"/>
      <c r="X147" s="405"/>
      <c r="Y147" s="405"/>
      <c r="Z147" s="314"/>
    </row>
    <row r="148" spans="1:27" x14ac:dyDescent="0.25">
      <c r="A148" s="279"/>
      <c r="B148" s="280"/>
      <c r="C148" s="281"/>
      <c r="D148" s="281"/>
      <c r="E148" s="282"/>
      <c r="F148" s="283"/>
      <c r="G148" s="208"/>
      <c r="H148" s="284"/>
      <c r="I148" s="285"/>
      <c r="J148" s="286"/>
      <c r="K148" s="287"/>
      <c r="L148" s="286"/>
      <c r="M148" s="286"/>
      <c r="N148" s="288"/>
      <c r="O148" s="285"/>
      <c r="P148" s="286"/>
      <c r="Q148" s="287"/>
      <c r="R148" s="286"/>
      <c r="S148" s="286"/>
      <c r="T148" s="288"/>
      <c r="U148" s="285"/>
      <c r="V148" s="286"/>
      <c r="W148" s="287"/>
      <c r="X148" s="286"/>
      <c r="Y148" s="286"/>
      <c r="Z148" s="314"/>
    </row>
    <row r="149" spans="1:27" x14ac:dyDescent="0.25">
      <c r="A149" s="290"/>
      <c r="B149" s="291" t="s">
        <v>121</v>
      </c>
      <c r="C149" s="116">
        <f>C84+C145</f>
        <v>626</v>
      </c>
      <c r="D149" s="116">
        <f>D145+D84</f>
        <v>967</v>
      </c>
      <c r="E149" s="139">
        <f>C149+D149</f>
        <v>1593</v>
      </c>
      <c r="F149" s="292"/>
      <c r="G149" s="412"/>
      <c r="H149" s="293"/>
      <c r="I149" s="285"/>
      <c r="J149" s="286"/>
      <c r="K149" s="287"/>
      <c r="L149" s="286"/>
      <c r="M149" s="286"/>
      <c r="N149" s="288"/>
      <c r="O149" s="285"/>
      <c r="P149" s="286"/>
      <c r="Q149" s="287"/>
      <c r="R149" s="286"/>
      <c r="S149" s="286"/>
      <c r="T149" s="288"/>
      <c r="U149" s="285"/>
      <c r="V149" s="286"/>
      <c r="W149" s="287"/>
      <c r="X149" s="286"/>
      <c r="Y149" s="286"/>
      <c r="Z149" s="314"/>
    </row>
    <row r="150" spans="1:27" x14ac:dyDescent="0.25">
      <c r="A150" s="290"/>
      <c r="B150" s="291" t="s">
        <v>28</v>
      </c>
      <c r="C150" s="294">
        <f>C149/E149</f>
        <v>0.39296924042686754</v>
      </c>
      <c r="D150" s="294">
        <f>D149/E149</f>
        <v>0.60703075957313246</v>
      </c>
      <c r="E150" s="139"/>
      <c r="F150" s="292"/>
      <c r="G150" s="412"/>
      <c r="H150" s="293"/>
      <c r="I150" s="285"/>
      <c r="J150" s="286"/>
      <c r="K150" s="287"/>
      <c r="L150" s="286"/>
      <c r="M150" s="286"/>
      <c r="N150" s="288"/>
      <c r="O150" s="285"/>
      <c r="P150" s="286"/>
      <c r="Q150" s="287"/>
      <c r="R150" s="286"/>
      <c r="S150" s="286"/>
      <c r="T150" s="288"/>
      <c r="U150" s="285"/>
      <c r="V150" s="286"/>
      <c r="W150" s="287"/>
      <c r="X150" s="286"/>
      <c r="Y150" s="286"/>
      <c r="Z150" s="314"/>
    </row>
    <row r="151" spans="1:27" x14ac:dyDescent="0.25">
      <c r="A151" s="290"/>
      <c r="B151" s="52"/>
      <c r="C151" s="395"/>
      <c r="D151" s="395"/>
      <c r="E151" s="425"/>
      <c r="F151" s="295"/>
      <c r="G151" s="202"/>
      <c r="H151" s="104"/>
      <c r="I151" s="285"/>
      <c r="J151" s="286"/>
      <c r="K151" s="287"/>
      <c r="L151" s="286"/>
      <c r="M151" s="286"/>
      <c r="N151" s="288"/>
      <c r="O151" s="285"/>
      <c r="P151" s="286"/>
      <c r="Q151" s="287"/>
      <c r="R151" s="286"/>
      <c r="S151" s="286"/>
      <c r="T151" s="288"/>
      <c r="U151" s="285"/>
      <c r="V151" s="286"/>
      <c r="W151" s="287"/>
      <c r="X151" s="286"/>
      <c r="Y151" s="286"/>
      <c r="Z151" s="314"/>
    </row>
    <row r="152" spans="1:27" ht="15.75" thickBot="1" x14ac:dyDescent="0.3">
      <c r="A152" s="296"/>
      <c r="B152" s="297"/>
      <c r="C152" s="63"/>
      <c r="D152" s="63"/>
      <c r="E152" s="413"/>
      <c r="F152" s="414"/>
      <c r="G152" s="415"/>
      <c r="H152" s="416"/>
      <c r="I152" s="302"/>
      <c r="J152" s="303"/>
      <c r="K152" s="304"/>
      <c r="L152" s="303"/>
      <c r="M152" s="303"/>
      <c r="N152" s="305"/>
      <c r="O152" s="302"/>
      <c r="P152" s="303"/>
      <c r="Q152" s="304"/>
      <c r="R152" s="303"/>
      <c r="S152" s="303"/>
      <c r="T152" s="305"/>
      <c r="U152" s="302"/>
      <c r="V152" s="303"/>
      <c r="W152" s="304"/>
      <c r="X152" s="303"/>
      <c r="Y152" s="303"/>
      <c r="Z152" s="314"/>
    </row>
    <row r="153" spans="1:27" ht="15.75" thickBot="1" x14ac:dyDescent="0.3">
      <c r="A153" s="252"/>
      <c r="B153" s="253" t="s">
        <v>112</v>
      </c>
      <c r="C153" s="254"/>
      <c r="D153" s="254"/>
      <c r="E153" s="254"/>
      <c r="F153" s="254"/>
      <c r="G153" s="254"/>
      <c r="H153" s="254"/>
      <c r="I153" s="252"/>
      <c r="J153" s="254"/>
      <c r="K153" s="254"/>
      <c r="L153" s="254"/>
      <c r="M153" s="254"/>
      <c r="N153" s="255"/>
      <c r="O153" s="252"/>
      <c r="P153" s="254"/>
      <c r="Q153" s="254"/>
      <c r="R153" s="254"/>
      <c r="S153" s="254"/>
      <c r="T153" s="255"/>
      <c r="U153" s="252"/>
      <c r="V153" s="254"/>
      <c r="W153" s="254"/>
      <c r="X153" s="254"/>
      <c r="Y153" s="254"/>
      <c r="Z153" s="398"/>
    </row>
    <row r="154" spans="1:27" ht="25.5" x14ac:dyDescent="0.25">
      <c r="A154" s="25">
        <v>1</v>
      </c>
      <c r="B154" s="83" t="s">
        <v>113</v>
      </c>
      <c r="C154" s="426">
        <v>25</v>
      </c>
      <c r="D154" s="426">
        <v>0</v>
      </c>
      <c r="E154" s="427">
        <f t="shared" ref="E154:E163" si="18">C154+D154</f>
        <v>25</v>
      </c>
      <c r="F154" s="430" t="s">
        <v>19</v>
      </c>
      <c r="G154" s="368">
        <v>2</v>
      </c>
      <c r="H154" s="241">
        <v>25</v>
      </c>
      <c r="I154" s="25"/>
      <c r="J154" s="26"/>
      <c r="K154" s="259"/>
      <c r="L154" s="26"/>
      <c r="M154" s="26"/>
      <c r="N154" s="260"/>
      <c r="O154" s="25"/>
      <c r="P154" s="26"/>
      <c r="Q154" s="259"/>
      <c r="R154" s="26">
        <v>25</v>
      </c>
      <c r="S154" s="26">
        <v>0</v>
      </c>
      <c r="T154" s="259">
        <v>2</v>
      </c>
      <c r="U154" s="25"/>
      <c r="V154" s="26"/>
      <c r="W154" s="259"/>
      <c r="X154" s="26"/>
      <c r="Y154" s="368"/>
      <c r="Z154" s="95"/>
    </row>
    <row r="155" spans="1:27" x14ac:dyDescent="0.25">
      <c r="A155" s="31">
        <v>2</v>
      </c>
      <c r="B155" s="94" t="s">
        <v>114</v>
      </c>
      <c r="C155" s="428">
        <v>35</v>
      </c>
      <c r="D155" s="428">
        <v>40</v>
      </c>
      <c r="E155" s="429">
        <v>75</v>
      </c>
      <c r="F155" s="157" t="s">
        <v>19</v>
      </c>
      <c r="G155" s="434">
        <v>5</v>
      </c>
      <c r="H155" s="242">
        <v>25</v>
      </c>
      <c r="I155" s="31"/>
      <c r="J155" s="36"/>
      <c r="K155" s="95"/>
      <c r="L155" s="36"/>
      <c r="M155" s="36"/>
      <c r="N155" s="96"/>
      <c r="O155" s="31"/>
      <c r="P155" s="36"/>
      <c r="Q155" s="95"/>
      <c r="R155" s="36"/>
      <c r="S155" s="36"/>
      <c r="T155" s="96"/>
      <c r="U155" s="114">
        <v>20</v>
      </c>
      <c r="V155" s="36">
        <v>20</v>
      </c>
      <c r="W155" s="95">
        <v>2</v>
      </c>
      <c r="X155" s="36">
        <v>15</v>
      </c>
      <c r="Y155" s="136">
        <v>20</v>
      </c>
      <c r="Z155" s="95">
        <v>3</v>
      </c>
      <c r="AA155" s="452"/>
    </row>
    <row r="156" spans="1:27" ht="25.5" x14ac:dyDescent="0.25">
      <c r="A156" s="31">
        <v>3</v>
      </c>
      <c r="B156" s="94" t="s">
        <v>115</v>
      </c>
      <c r="C156" s="428">
        <v>3</v>
      </c>
      <c r="D156" s="428">
        <v>15</v>
      </c>
      <c r="E156" s="429">
        <f t="shared" si="18"/>
        <v>18</v>
      </c>
      <c r="F156" s="430" t="s">
        <v>19</v>
      </c>
      <c r="G156" s="136">
        <v>2</v>
      </c>
      <c r="H156" s="242">
        <v>35</v>
      </c>
      <c r="I156" s="31"/>
      <c r="J156" s="36"/>
      <c r="K156" s="95"/>
      <c r="L156" s="36"/>
      <c r="M156" s="36"/>
      <c r="N156" s="96"/>
      <c r="O156" s="31"/>
      <c r="P156" s="36"/>
      <c r="Q156" s="95"/>
      <c r="R156" s="36"/>
      <c r="S156" s="36"/>
      <c r="T156" s="96"/>
      <c r="U156" s="114">
        <v>3</v>
      </c>
      <c r="V156" s="36">
        <v>15</v>
      </c>
      <c r="W156" s="95">
        <v>2</v>
      </c>
      <c r="X156" s="36"/>
      <c r="Y156" s="136"/>
      <c r="Z156" s="95"/>
    </row>
    <row r="157" spans="1:27" ht="25.5" x14ac:dyDescent="0.25">
      <c r="A157" s="31">
        <v>4</v>
      </c>
      <c r="B157" s="94" t="s">
        <v>116</v>
      </c>
      <c r="C157" s="435">
        <v>20</v>
      </c>
      <c r="D157" s="435">
        <v>0</v>
      </c>
      <c r="E157" s="436">
        <v>20</v>
      </c>
      <c r="F157" s="430" t="s">
        <v>19</v>
      </c>
      <c r="G157" s="136">
        <v>2</v>
      </c>
      <c r="H157" s="242">
        <v>30</v>
      </c>
      <c r="I157" s="31"/>
      <c r="J157" s="36"/>
      <c r="K157" s="95"/>
      <c r="L157" s="36"/>
      <c r="M157" s="36"/>
      <c r="N157" s="96"/>
      <c r="O157" s="31"/>
      <c r="P157" s="36"/>
      <c r="Q157" s="95"/>
      <c r="R157" s="36">
        <v>20</v>
      </c>
      <c r="S157" s="36">
        <v>0</v>
      </c>
      <c r="T157" s="96">
        <v>2</v>
      </c>
      <c r="U157" s="437"/>
      <c r="V157" s="437"/>
      <c r="W157" s="438"/>
      <c r="X157" s="36"/>
      <c r="Y157" s="136"/>
      <c r="Z157" s="95"/>
    </row>
    <row r="158" spans="1:27" ht="25.5" x14ac:dyDescent="0.25">
      <c r="A158" s="31">
        <v>5</v>
      </c>
      <c r="B158" s="94" t="s">
        <v>117</v>
      </c>
      <c r="C158" s="428">
        <v>15</v>
      </c>
      <c r="D158" s="428">
        <v>40</v>
      </c>
      <c r="E158" s="429">
        <v>55</v>
      </c>
      <c r="F158" s="157" t="s">
        <v>19</v>
      </c>
      <c r="G158" s="434">
        <v>4</v>
      </c>
      <c r="H158" s="242">
        <v>80</v>
      </c>
      <c r="I158" s="31"/>
      <c r="J158" s="36"/>
      <c r="K158" s="95"/>
      <c r="L158" s="36"/>
      <c r="M158" s="36"/>
      <c r="N158" s="96"/>
      <c r="O158" s="31"/>
      <c r="P158" s="36"/>
      <c r="Q158" s="95"/>
      <c r="R158" s="36"/>
      <c r="S158" s="36"/>
      <c r="T158" s="96"/>
      <c r="U158" s="36">
        <v>10</v>
      </c>
      <c r="V158" s="36">
        <v>10</v>
      </c>
      <c r="W158" s="95">
        <v>1</v>
      </c>
      <c r="X158" s="36">
        <v>5</v>
      </c>
      <c r="Y158" s="136">
        <v>30</v>
      </c>
      <c r="Z158" s="95">
        <v>3</v>
      </c>
      <c r="AA158" s="452"/>
    </row>
    <row r="159" spans="1:27" ht="42" customHeight="1" x14ac:dyDescent="0.25">
      <c r="A159" s="311" t="s">
        <v>189</v>
      </c>
      <c r="B159" s="160" t="s">
        <v>186</v>
      </c>
      <c r="C159" s="428"/>
      <c r="D159" s="428"/>
      <c r="E159" s="429"/>
      <c r="F159" s="451" t="s">
        <v>12</v>
      </c>
      <c r="G159" s="434">
        <v>2</v>
      </c>
      <c r="H159" s="242">
        <v>50</v>
      </c>
      <c r="I159" s="31"/>
      <c r="J159" s="36"/>
      <c r="K159" s="95"/>
      <c r="L159" s="36"/>
      <c r="M159" s="36"/>
      <c r="N159" s="96"/>
      <c r="O159" s="31"/>
      <c r="P159" s="36"/>
      <c r="Q159" s="95"/>
      <c r="R159" s="36"/>
      <c r="S159" s="36"/>
      <c r="T159" s="96"/>
      <c r="U159" s="114"/>
      <c r="V159" s="36"/>
      <c r="W159" s="95"/>
      <c r="X159" s="36"/>
      <c r="Y159" s="136" t="s">
        <v>149</v>
      </c>
      <c r="Z159" s="95">
        <v>2</v>
      </c>
    </row>
    <row r="160" spans="1:27" ht="25.5" x14ac:dyDescent="0.25">
      <c r="A160" s="31">
        <v>6</v>
      </c>
      <c r="B160" s="94" t="s">
        <v>118</v>
      </c>
      <c r="C160" s="428">
        <v>20</v>
      </c>
      <c r="D160" s="428">
        <v>0</v>
      </c>
      <c r="E160" s="429">
        <v>20</v>
      </c>
      <c r="F160" s="430" t="s">
        <v>19</v>
      </c>
      <c r="G160" s="136">
        <v>2</v>
      </c>
      <c r="H160" s="242">
        <v>30</v>
      </c>
      <c r="I160" s="31"/>
      <c r="J160" s="36"/>
      <c r="K160" s="95"/>
      <c r="L160" s="244"/>
      <c r="M160" s="36"/>
      <c r="N160" s="96"/>
      <c r="O160" s="31"/>
      <c r="P160" s="36"/>
      <c r="Q160" s="95"/>
      <c r="R160" s="244"/>
      <c r="S160" s="36"/>
      <c r="T160" s="96"/>
      <c r="U160" s="31">
        <v>20</v>
      </c>
      <c r="V160" s="36">
        <v>0</v>
      </c>
      <c r="W160" s="95">
        <v>2</v>
      </c>
      <c r="X160" s="36"/>
      <c r="Y160" s="136"/>
      <c r="Z160" s="95"/>
    </row>
    <row r="161" spans="1:27" ht="25.5" x14ac:dyDescent="0.25">
      <c r="A161" s="31">
        <v>7</v>
      </c>
      <c r="B161" s="94" t="s">
        <v>110</v>
      </c>
      <c r="C161" s="428">
        <v>2</v>
      </c>
      <c r="D161" s="428">
        <v>15</v>
      </c>
      <c r="E161" s="429">
        <f t="shared" si="18"/>
        <v>17</v>
      </c>
      <c r="F161" s="430" t="s">
        <v>19</v>
      </c>
      <c r="G161" s="136">
        <v>2</v>
      </c>
      <c r="H161" s="242">
        <v>34</v>
      </c>
      <c r="I161" s="31"/>
      <c r="J161" s="36"/>
      <c r="K161" s="95"/>
      <c r="L161" s="36"/>
      <c r="M161" s="36"/>
      <c r="N161" s="96"/>
      <c r="O161" s="31"/>
      <c r="P161" s="36"/>
      <c r="Q161" s="95"/>
      <c r="R161" s="36"/>
      <c r="S161" s="36"/>
      <c r="T161" s="96"/>
      <c r="U161" s="31"/>
      <c r="V161" s="36"/>
      <c r="W161" s="95"/>
      <c r="X161" s="135">
        <v>2</v>
      </c>
      <c r="Y161" s="136">
        <v>15</v>
      </c>
      <c r="Z161" s="95">
        <v>2</v>
      </c>
    </row>
    <row r="162" spans="1:27" ht="33" customHeight="1" x14ac:dyDescent="0.25">
      <c r="A162" s="31">
        <v>8</v>
      </c>
      <c r="B162" s="94" t="s">
        <v>119</v>
      </c>
      <c r="C162" s="428">
        <v>20</v>
      </c>
      <c r="D162" s="428">
        <v>0</v>
      </c>
      <c r="E162" s="429">
        <v>20</v>
      </c>
      <c r="F162" s="430" t="s">
        <v>19</v>
      </c>
      <c r="G162" s="136">
        <v>2</v>
      </c>
      <c r="H162" s="242">
        <v>30</v>
      </c>
      <c r="I162" s="31"/>
      <c r="J162" s="36" t="s">
        <v>0</v>
      </c>
      <c r="K162" s="95"/>
      <c r="L162" s="36"/>
      <c r="M162" s="36"/>
      <c r="N162" s="96"/>
      <c r="O162" s="31"/>
      <c r="P162" s="36"/>
      <c r="Q162" s="95"/>
      <c r="R162" s="36">
        <v>20</v>
      </c>
      <c r="S162" s="36">
        <v>0</v>
      </c>
      <c r="T162" s="96">
        <v>2</v>
      </c>
      <c r="U162" s="31"/>
      <c r="V162" s="36"/>
      <c r="W162" s="95"/>
      <c r="X162" s="135"/>
      <c r="Y162" s="136"/>
      <c r="Z162" s="95"/>
    </row>
    <row r="163" spans="1:27" x14ac:dyDescent="0.25">
      <c r="A163" s="31">
        <v>9</v>
      </c>
      <c r="B163" s="94" t="s">
        <v>120</v>
      </c>
      <c r="C163" s="428">
        <v>0</v>
      </c>
      <c r="D163" s="428">
        <v>10</v>
      </c>
      <c r="E163" s="429">
        <f t="shared" si="18"/>
        <v>10</v>
      </c>
      <c r="F163" s="430" t="s">
        <v>19</v>
      </c>
      <c r="G163" s="136">
        <v>1</v>
      </c>
      <c r="H163" s="242">
        <v>20</v>
      </c>
      <c r="I163" s="31"/>
      <c r="J163" s="36"/>
      <c r="K163" s="95"/>
      <c r="L163" s="36"/>
      <c r="M163" s="36"/>
      <c r="N163" s="96"/>
      <c r="O163" s="114"/>
      <c r="P163" s="36"/>
      <c r="Q163" s="95"/>
      <c r="R163" s="36">
        <v>0</v>
      </c>
      <c r="S163" s="36">
        <v>10</v>
      </c>
      <c r="T163" s="96">
        <v>1</v>
      </c>
      <c r="U163" s="114"/>
      <c r="V163" s="36"/>
      <c r="W163" s="95"/>
      <c r="X163" s="36"/>
      <c r="Y163" s="136"/>
      <c r="Z163" s="95"/>
      <c r="AA163" s="452"/>
    </row>
    <row r="164" spans="1:27" ht="26.25" thickBot="1" x14ac:dyDescent="0.3">
      <c r="A164" s="533">
        <v>10</v>
      </c>
      <c r="B164" s="94" t="s">
        <v>133</v>
      </c>
      <c r="C164" s="263">
        <v>10</v>
      </c>
      <c r="D164" s="263">
        <v>0</v>
      </c>
      <c r="E164" s="264">
        <v>10</v>
      </c>
      <c r="F164" s="23" t="s">
        <v>19</v>
      </c>
      <c r="G164" s="136">
        <v>1</v>
      </c>
      <c r="H164" s="242">
        <v>20</v>
      </c>
      <c r="I164" s="114"/>
      <c r="J164" s="95"/>
      <c r="K164" s="36"/>
      <c r="L164" s="36"/>
      <c r="M164" s="97"/>
      <c r="N164" s="242"/>
      <c r="O164" s="114"/>
      <c r="P164" s="95"/>
      <c r="Q164" s="36"/>
      <c r="R164" s="36"/>
      <c r="S164" s="97"/>
      <c r="T164" s="242"/>
      <c r="U164" s="114"/>
      <c r="V164" s="95"/>
      <c r="W164" s="36"/>
      <c r="X164" s="36">
        <v>10</v>
      </c>
      <c r="Y164" s="97">
        <v>0</v>
      </c>
      <c r="Z164" s="97">
        <v>1</v>
      </c>
      <c r="AA164" s="532"/>
    </row>
    <row r="165" spans="1:27" ht="15.75" thickBot="1" x14ac:dyDescent="0.3">
      <c r="A165" s="321"/>
      <c r="B165" s="537" t="s">
        <v>92</v>
      </c>
      <c r="C165" s="54">
        <f>SUM(C154:C163)</f>
        <v>140</v>
      </c>
      <c r="D165" s="54">
        <f>SUM(D154:D164)</f>
        <v>120</v>
      </c>
      <c r="E165" s="54">
        <f>C165+D165</f>
        <v>260</v>
      </c>
      <c r="F165" s="273"/>
      <c r="G165" s="273">
        <f>SUM(G154:G164)</f>
        <v>25</v>
      </c>
      <c r="H165" s="274">
        <f>SUM(H154:H164)</f>
        <v>379</v>
      </c>
      <c r="I165" s="103">
        <f t="shared" ref="I165:V165" si="19">SUM(I154:I163)</f>
        <v>0</v>
      </c>
      <c r="J165" s="34">
        <f t="shared" si="19"/>
        <v>0</v>
      </c>
      <c r="K165" s="34">
        <f t="shared" si="19"/>
        <v>0</v>
      </c>
      <c r="L165" s="34">
        <f t="shared" si="19"/>
        <v>0</v>
      </c>
      <c r="M165" s="34">
        <f t="shared" si="19"/>
        <v>0</v>
      </c>
      <c r="N165" s="104">
        <f t="shared" si="19"/>
        <v>0</v>
      </c>
      <c r="O165" s="103">
        <f t="shared" si="19"/>
        <v>0</v>
      </c>
      <c r="P165" s="34">
        <f t="shared" si="19"/>
        <v>0</v>
      </c>
      <c r="Q165" s="34">
        <f t="shared" si="19"/>
        <v>0</v>
      </c>
      <c r="R165" s="34">
        <f t="shared" si="19"/>
        <v>65</v>
      </c>
      <c r="S165" s="34">
        <f t="shared" si="19"/>
        <v>10</v>
      </c>
      <c r="T165" s="104">
        <f t="shared" si="19"/>
        <v>7</v>
      </c>
      <c r="U165" s="103">
        <f t="shared" si="19"/>
        <v>53</v>
      </c>
      <c r="V165" s="34">
        <f t="shared" si="19"/>
        <v>45</v>
      </c>
      <c r="W165" s="34">
        <f>SUM(W154:W164)</f>
        <v>7</v>
      </c>
      <c r="X165" s="34">
        <f>SUM(X154:X163)</f>
        <v>22</v>
      </c>
      <c r="Y165" s="102">
        <f>SUM(Y154:Y163)</f>
        <v>65</v>
      </c>
      <c r="Z165" s="34">
        <f>SUM(Z154:Z164)</f>
        <v>11</v>
      </c>
      <c r="AA165" s="517"/>
    </row>
    <row r="166" spans="1:27" ht="15.75" thickBot="1" x14ac:dyDescent="0.3">
      <c r="A166" s="265"/>
      <c r="B166" s="537" t="s">
        <v>93</v>
      </c>
      <c r="C166" s="184">
        <f>C165/E165</f>
        <v>0.53846153846153844</v>
      </c>
      <c r="D166" s="184">
        <f>D165/E165</f>
        <v>0.46153846153846156</v>
      </c>
      <c r="E166" s="185"/>
      <c r="F166" s="276"/>
      <c r="G166" s="439"/>
      <c r="H166" s="277"/>
      <c r="I166" s="67"/>
      <c r="J166" s="64"/>
      <c r="K166" s="64"/>
      <c r="L166" s="64"/>
      <c r="M166" s="64"/>
      <c r="N166" s="106"/>
      <c r="O166" s="67"/>
      <c r="P166" s="64"/>
      <c r="Q166" s="64"/>
      <c r="R166" s="64"/>
      <c r="S166" s="64"/>
      <c r="T166" s="106"/>
      <c r="U166" s="67"/>
      <c r="V166" s="64"/>
      <c r="W166" s="64"/>
      <c r="X166" s="64"/>
      <c r="Y166" s="107"/>
      <c r="Z166" s="34">
        <v>30</v>
      </c>
    </row>
    <row r="167" spans="1:27" x14ac:dyDescent="0.25">
      <c r="A167" s="421"/>
      <c r="B167" s="172"/>
      <c r="C167" s="440"/>
      <c r="D167" s="440"/>
      <c r="E167" s="173"/>
      <c r="F167" s="441"/>
      <c r="G167" s="442"/>
      <c r="H167" s="443"/>
      <c r="I167" s="408"/>
      <c r="J167" s="405"/>
      <c r="K167" s="406"/>
      <c r="L167" s="405"/>
      <c r="M167" s="405"/>
      <c r="N167" s="407"/>
      <c r="O167" s="408"/>
      <c r="P167" s="405"/>
      <c r="Q167" s="406"/>
      <c r="R167" s="405"/>
      <c r="S167" s="405"/>
      <c r="T167" s="407"/>
      <c r="U167" s="408"/>
      <c r="V167" s="405"/>
      <c r="W167" s="406"/>
      <c r="X167" s="405"/>
      <c r="Y167" s="405"/>
      <c r="Z167" s="314"/>
    </row>
    <row r="168" spans="1:27" x14ac:dyDescent="0.25">
      <c r="A168" s="279"/>
      <c r="B168" s="280"/>
      <c r="C168" s="119"/>
      <c r="D168" s="119"/>
      <c r="E168" s="167"/>
      <c r="F168" s="232"/>
      <c r="G168" s="396"/>
      <c r="H168" s="102"/>
      <c r="I168" s="285"/>
      <c r="J168" s="286"/>
      <c r="K168" s="287"/>
      <c r="L168" s="286"/>
      <c r="M168" s="286"/>
      <c r="N168" s="288"/>
      <c r="O168" s="285"/>
      <c r="P168" s="286"/>
      <c r="Q168" s="287"/>
      <c r="R168" s="286"/>
      <c r="S168" s="286"/>
      <c r="T168" s="288"/>
      <c r="U168" s="285"/>
      <c r="V168" s="286"/>
      <c r="W168" s="287"/>
      <c r="X168" s="286"/>
      <c r="Y168" s="286"/>
      <c r="Z168" s="314"/>
    </row>
    <row r="169" spans="1:27" x14ac:dyDescent="0.25">
      <c r="A169" s="290"/>
      <c r="B169" s="538" t="s">
        <v>121</v>
      </c>
      <c r="C169" s="116">
        <f>C84+C165</f>
        <v>626</v>
      </c>
      <c r="D169" s="116">
        <f>D165+D84</f>
        <v>967</v>
      </c>
      <c r="E169" s="139">
        <f>C169+D169</f>
        <v>1593</v>
      </c>
      <c r="F169" s="292"/>
      <c r="G169" s="412"/>
      <c r="H169" s="293"/>
      <c r="I169" s="285"/>
      <c r="J169" s="286"/>
      <c r="K169" s="287"/>
      <c r="L169" s="286"/>
      <c r="M169" s="286"/>
      <c r="N169" s="288"/>
      <c r="O169" s="285"/>
      <c r="P169" s="286"/>
      <c r="Q169" s="287"/>
      <c r="R169" s="286"/>
      <c r="S169" s="286"/>
      <c r="T169" s="288"/>
      <c r="U169" s="285"/>
      <c r="V169" s="286"/>
      <c r="W169" s="287"/>
      <c r="X169" s="286"/>
      <c r="Y169" s="286"/>
      <c r="Z169" s="314"/>
    </row>
    <row r="170" spans="1:27" x14ac:dyDescent="0.25">
      <c r="A170" s="290"/>
      <c r="B170" s="538" t="s">
        <v>28</v>
      </c>
      <c r="C170" s="294">
        <f>C169/E169</f>
        <v>0.39296924042686754</v>
      </c>
      <c r="D170" s="294">
        <f>D169/E169</f>
        <v>0.60703075957313246</v>
      </c>
      <c r="E170" s="139"/>
      <c r="F170" s="292"/>
      <c r="G170" s="412"/>
      <c r="H170" s="293"/>
      <c r="I170" s="285"/>
      <c r="J170" s="286"/>
      <c r="K170" s="287"/>
      <c r="L170" s="286"/>
      <c r="M170" s="286"/>
      <c r="N170" s="288"/>
      <c r="O170" s="285"/>
      <c r="P170" s="286"/>
      <c r="Q170" s="287"/>
      <c r="R170" s="286"/>
      <c r="S170" s="286"/>
      <c r="T170" s="288"/>
      <c r="U170" s="285"/>
      <c r="V170" s="286"/>
      <c r="W170" s="287"/>
      <c r="X170" s="286"/>
      <c r="Y170" s="286"/>
      <c r="Z170" s="314" t="s">
        <v>122</v>
      </c>
    </row>
    <row r="171" spans="1:27" x14ac:dyDescent="0.25">
      <c r="A171" s="290"/>
      <c r="B171" s="52"/>
      <c r="C171" s="444"/>
      <c r="D171" s="444"/>
      <c r="E171" s="445"/>
      <c r="F171" s="334"/>
      <c r="G171" s="411"/>
      <c r="H171" s="329"/>
      <c r="I171" s="285"/>
      <c r="J171" s="286"/>
      <c r="K171" s="287"/>
      <c r="L171" s="286"/>
      <c r="M171" s="286"/>
      <c r="N171" s="288"/>
      <c r="O171" s="285"/>
      <c r="P171" s="286"/>
      <c r="Q171" s="287"/>
      <c r="R171" s="286"/>
      <c r="S171" s="286"/>
      <c r="T171" s="288"/>
      <c r="U171" s="285"/>
      <c r="V171" s="286"/>
      <c r="W171" s="287"/>
      <c r="X171" s="286"/>
      <c r="Y171" s="286"/>
      <c r="Z171" s="314"/>
    </row>
    <row r="172" spans="1:27" ht="15.75" thickBot="1" x14ac:dyDescent="0.3">
      <c r="A172" s="296"/>
      <c r="B172" s="297"/>
      <c r="C172" s="298"/>
      <c r="D172" s="298"/>
      <c r="E172" s="299"/>
      <c r="F172" s="300"/>
      <c r="G172" s="446"/>
      <c r="H172" s="301"/>
      <c r="I172" s="302"/>
      <c r="J172" s="303"/>
      <c r="K172" s="304"/>
      <c r="L172" s="303"/>
      <c r="M172" s="303"/>
      <c r="N172" s="305"/>
      <c r="O172" s="302"/>
      <c r="P172" s="303"/>
      <c r="Q172" s="304"/>
      <c r="R172" s="303"/>
      <c r="S172" s="303"/>
      <c r="T172" s="305"/>
      <c r="U172" s="302"/>
      <c r="V172" s="303"/>
      <c r="W172" s="304"/>
      <c r="X172" s="303"/>
      <c r="Y172" s="303"/>
      <c r="Z172" s="314"/>
    </row>
    <row r="173" spans="1:27" ht="15.75" thickBot="1" x14ac:dyDescent="0.3">
      <c r="A173" s="252"/>
      <c r="B173" s="253"/>
      <c r="C173" s="254"/>
      <c r="D173" s="254"/>
      <c r="E173" s="254"/>
      <c r="F173" s="254"/>
      <c r="G173" s="254"/>
      <c r="H173" s="254"/>
      <c r="I173" s="252"/>
      <c r="J173" s="254"/>
      <c r="K173" s="254"/>
      <c r="L173" s="254"/>
      <c r="M173" s="254"/>
      <c r="N173" s="255"/>
      <c r="O173" s="252"/>
      <c r="P173" s="254"/>
      <c r="Q173" s="254"/>
      <c r="R173" s="254"/>
      <c r="S173" s="254"/>
      <c r="T173" s="255"/>
      <c r="U173" s="252"/>
      <c r="V173" s="254"/>
      <c r="W173" s="254"/>
      <c r="X173" s="254"/>
      <c r="Y173" s="254"/>
      <c r="Z173" s="398"/>
    </row>
    <row r="174" spans="1:27" x14ac:dyDescent="0.25">
      <c r="A174" s="307"/>
      <c r="B174" s="307"/>
      <c r="C174" s="307"/>
      <c r="D174" s="307"/>
      <c r="E174" s="307"/>
      <c r="F174" s="307"/>
      <c r="G174" s="307"/>
      <c r="H174" s="307"/>
      <c r="I174" s="307"/>
      <c r="J174" s="307"/>
      <c r="K174" s="307"/>
      <c r="L174" s="307"/>
      <c r="M174" s="307"/>
      <c r="N174" s="307"/>
      <c r="O174" s="307"/>
      <c r="P174" s="307"/>
      <c r="Q174" s="307"/>
      <c r="R174" s="307"/>
      <c r="S174" s="307"/>
      <c r="T174" s="307"/>
      <c r="U174" s="307"/>
      <c r="V174" s="307"/>
      <c r="W174" s="307"/>
      <c r="X174" s="307"/>
      <c r="Y174" s="307"/>
      <c r="Z174" s="447"/>
    </row>
    <row r="175" spans="1:27" x14ac:dyDescent="0.25">
      <c r="A175" s="560" t="s">
        <v>124</v>
      </c>
      <c r="B175" s="560"/>
      <c r="C175" s="560"/>
      <c r="D175" s="560"/>
      <c r="E175" s="560"/>
      <c r="F175" s="560"/>
      <c r="G175" s="560"/>
      <c r="H175" s="560"/>
      <c r="I175" s="560"/>
      <c r="J175" s="560"/>
      <c r="K175" s="560"/>
      <c r="L175" s="560"/>
      <c r="M175" s="560"/>
      <c r="N175" s="560"/>
      <c r="O175" s="560"/>
      <c r="P175" s="560"/>
      <c r="Q175" s="560"/>
      <c r="R175" s="560"/>
      <c r="S175" s="560"/>
      <c r="T175" s="560"/>
      <c r="U175" s="560"/>
      <c r="V175" s="560"/>
      <c r="W175" s="560"/>
      <c r="X175" s="560"/>
      <c r="Y175" s="560"/>
      <c r="Z175" s="560"/>
    </row>
    <row r="176" spans="1:27" x14ac:dyDescent="0.25">
      <c r="A176" s="307"/>
      <c r="B176" s="307"/>
      <c r="C176" s="307"/>
      <c r="D176" s="307"/>
      <c r="E176" s="307"/>
      <c r="F176" s="307"/>
      <c r="G176" s="307"/>
      <c r="H176" s="307"/>
      <c r="I176" s="307"/>
      <c r="J176" s="307"/>
      <c r="K176" s="307"/>
      <c r="L176" s="307"/>
      <c r="M176" s="307"/>
      <c r="N176" s="307"/>
      <c r="O176" s="307"/>
      <c r="P176" s="307"/>
      <c r="Q176" s="307"/>
      <c r="R176" s="307"/>
      <c r="S176" s="307"/>
      <c r="T176" s="307"/>
      <c r="U176" s="307"/>
      <c r="V176" s="307"/>
      <c r="W176" s="307"/>
      <c r="X176" s="307"/>
      <c r="Y176" s="307"/>
      <c r="Z176" s="447"/>
    </row>
  </sheetData>
  <mergeCells count="18">
    <mergeCell ref="B8:C8"/>
    <mergeCell ref="B51:H51"/>
    <mergeCell ref="A175:Z175"/>
    <mergeCell ref="A1:Z1"/>
    <mergeCell ref="A2:Z2"/>
    <mergeCell ref="A3:Z3"/>
    <mergeCell ref="A4:A6"/>
    <mergeCell ref="B4:B6"/>
    <mergeCell ref="C4:H6"/>
    <mergeCell ref="I4:N4"/>
    <mergeCell ref="O4:T4"/>
    <mergeCell ref="U4:Z4"/>
    <mergeCell ref="I5:K6"/>
    <mergeCell ref="L5:N6"/>
    <mergeCell ref="O5:Q6"/>
    <mergeCell ref="R5:T6"/>
    <mergeCell ref="U5:W6"/>
    <mergeCell ref="X5:Z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stacjonarne</vt:lpstr>
      <vt:lpstr>zaoczne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2024-04-25T07:27:10Z</dcterms:modified>
</cp:coreProperties>
</file>