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130" activeTab="1"/>
  </bookViews>
  <sheets>
    <sheet name="stacjonarni23-26" sheetId="1" r:id="rId1"/>
    <sheet name="niestacjo. 23-2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6" i="2" l="1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D151" i="2"/>
  <c r="C149" i="2"/>
  <c r="C151" i="2" s="1"/>
  <c r="E147" i="2"/>
  <c r="E146" i="2"/>
  <c r="E145" i="2"/>
  <c r="E144" i="2"/>
  <c r="E143" i="2"/>
  <c r="E142" i="2"/>
  <c r="E141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C132" i="2"/>
  <c r="E129" i="2"/>
  <c r="E127" i="2"/>
  <c r="E126" i="2"/>
  <c r="E125" i="2"/>
  <c r="E124" i="2"/>
  <c r="E123" i="2"/>
  <c r="D122" i="2"/>
  <c r="D132" i="2" s="1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C112" i="2"/>
  <c r="E108" i="2"/>
  <c r="E107" i="2"/>
  <c r="E106" i="2"/>
  <c r="D102" i="2"/>
  <c r="E102" i="2" s="1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C93" i="2"/>
  <c r="E90" i="2"/>
  <c r="D89" i="2"/>
  <c r="E89" i="2" s="1"/>
  <c r="D87" i="2"/>
  <c r="E86" i="2"/>
  <c r="E85" i="2"/>
  <c r="E83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E79" i="2"/>
  <c r="D79" i="2"/>
  <c r="C79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C71" i="2"/>
  <c r="D70" i="2"/>
  <c r="E70" i="2" s="1"/>
  <c r="E69" i="2"/>
  <c r="D67" i="2"/>
  <c r="E67" i="2" s="1"/>
  <c r="E65" i="2"/>
  <c r="E63" i="2"/>
  <c r="E62" i="2"/>
  <c r="E61" i="2"/>
  <c r="E59" i="2"/>
  <c r="E58" i="2"/>
  <c r="E57" i="2"/>
  <c r="D56" i="2"/>
  <c r="E56" i="2" s="1"/>
  <c r="E55" i="2"/>
  <c r="E54" i="2"/>
  <c r="E53" i="2"/>
  <c r="E52" i="2"/>
  <c r="E51" i="2"/>
  <c r="E50" i="2"/>
  <c r="E49" i="2"/>
  <c r="Z46" i="2"/>
  <c r="Y46" i="2"/>
  <c r="X46" i="2"/>
  <c r="V46" i="2"/>
  <c r="U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C46" i="2"/>
  <c r="D44" i="2"/>
  <c r="E44" i="2" s="1"/>
  <c r="D43" i="2"/>
  <c r="E43" i="2" s="1"/>
  <c r="D41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C38" i="2"/>
  <c r="D37" i="2"/>
  <c r="E37" i="2" s="1"/>
  <c r="D36" i="2"/>
  <c r="E36" i="2" s="1"/>
  <c r="D35" i="2"/>
  <c r="E35" i="2" s="1"/>
  <c r="E33" i="2"/>
  <c r="D32" i="2"/>
  <c r="E32" i="2" s="1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C29" i="2"/>
  <c r="D28" i="2"/>
  <c r="E28" i="2" s="1"/>
  <c r="D27" i="2"/>
  <c r="E26" i="2"/>
  <c r="D25" i="2"/>
  <c r="E25" i="2" s="1"/>
  <c r="E20" i="2"/>
  <c r="E19" i="2"/>
  <c r="E18" i="2"/>
  <c r="E17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E12" i="2"/>
  <c r="E11" i="2"/>
  <c r="D9" i="2"/>
  <c r="D14" i="2" s="1"/>
  <c r="Z113" i="2" l="1"/>
  <c r="X113" i="2"/>
  <c r="D112" i="2"/>
  <c r="J94" i="2"/>
  <c r="P113" i="2"/>
  <c r="E112" i="2"/>
  <c r="O113" i="2"/>
  <c r="U94" i="2"/>
  <c r="Q133" i="2"/>
  <c r="D93" i="2"/>
  <c r="I133" i="2"/>
  <c r="Y133" i="2"/>
  <c r="D38" i="2"/>
  <c r="O94" i="2"/>
  <c r="U133" i="2"/>
  <c r="L133" i="2"/>
  <c r="D29" i="2"/>
  <c r="E29" i="2" s="1"/>
  <c r="C30" i="2" s="1"/>
  <c r="N133" i="2"/>
  <c r="K133" i="2"/>
  <c r="M133" i="2"/>
  <c r="J133" i="2"/>
  <c r="Z133" i="2"/>
  <c r="Z94" i="2"/>
  <c r="J113" i="2"/>
  <c r="D46" i="2"/>
  <c r="W113" i="2"/>
  <c r="T133" i="2"/>
  <c r="S133" i="2"/>
  <c r="R94" i="2"/>
  <c r="R113" i="2"/>
  <c r="R133" i="2"/>
  <c r="W133" i="2"/>
  <c r="V113" i="2"/>
  <c r="E38" i="2"/>
  <c r="C39" i="2" s="1"/>
  <c r="E93" i="2"/>
  <c r="C94" i="2" s="1"/>
  <c r="E151" i="2"/>
  <c r="C152" i="2" s="1"/>
  <c r="E71" i="2"/>
  <c r="C72" i="2" s="1"/>
  <c r="M94" i="2"/>
  <c r="D71" i="2"/>
  <c r="V94" i="2"/>
  <c r="I113" i="2"/>
  <c r="Q113" i="2"/>
  <c r="E41" i="2"/>
  <c r="E46" i="2" s="1"/>
  <c r="W94" i="2"/>
  <c r="O133" i="2"/>
  <c r="P94" i="2"/>
  <c r="X94" i="2"/>
  <c r="K113" i="2"/>
  <c r="S113" i="2"/>
  <c r="P133" i="2"/>
  <c r="X133" i="2"/>
  <c r="E149" i="2"/>
  <c r="C14" i="2"/>
  <c r="N94" i="2"/>
  <c r="Y113" i="2"/>
  <c r="V133" i="2"/>
  <c r="I94" i="2"/>
  <c r="Q94" i="2"/>
  <c r="Y94" i="2"/>
  <c r="L113" i="2"/>
  <c r="T113" i="2"/>
  <c r="E122" i="2"/>
  <c r="E132" i="2" s="1"/>
  <c r="C133" i="2" s="1"/>
  <c r="M113" i="2"/>
  <c r="U113" i="2"/>
  <c r="K94" i="2"/>
  <c r="S94" i="2"/>
  <c r="N113" i="2"/>
  <c r="L94" i="2"/>
  <c r="T94" i="2"/>
  <c r="F143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D135" i="1"/>
  <c r="C135" i="1"/>
  <c r="E132" i="1"/>
  <c r="E130" i="1"/>
  <c r="E129" i="1"/>
  <c r="E127" i="1"/>
  <c r="E126" i="1"/>
  <c r="E124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C121" i="1"/>
  <c r="D118" i="1"/>
  <c r="E118" i="1" s="1"/>
  <c r="E116" i="1"/>
  <c r="E115" i="1"/>
  <c r="E114" i="1"/>
  <c r="E113" i="1"/>
  <c r="E112" i="1"/>
  <c r="D111" i="1"/>
  <c r="E110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C107" i="1"/>
  <c r="E103" i="1"/>
  <c r="E102" i="1"/>
  <c r="E101" i="1"/>
  <c r="E100" i="1"/>
  <c r="E99" i="1"/>
  <c r="D97" i="1"/>
  <c r="D107" i="1" s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C94" i="1"/>
  <c r="E91" i="1"/>
  <c r="D90" i="1"/>
  <c r="E90" i="1" s="1"/>
  <c r="D88" i="1"/>
  <c r="E87" i="1"/>
  <c r="E84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E80" i="1"/>
  <c r="D80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C72" i="1"/>
  <c r="D71" i="1"/>
  <c r="E71" i="1" s="1"/>
  <c r="D70" i="1"/>
  <c r="E70" i="1" s="1"/>
  <c r="D69" i="1"/>
  <c r="E69" i="1" s="1"/>
  <c r="D68" i="1"/>
  <c r="E68" i="1" s="1"/>
  <c r="D66" i="1"/>
  <c r="E66" i="1" s="1"/>
  <c r="D64" i="1"/>
  <c r="E64" i="1" s="1"/>
  <c r="D63" i="1"/>
  <c r="E63" i="1" s="1"/>
  <c r="D62" i="1"/>
  <c r="E62" i="1" s="1"/>
  <c r="E59" i="1"/>
  <c r="D56" i="1"/>
  <c r="E56" i="1" s="1"/>
  <c r="E53" i="1"/>
  <c r="D52" i="1"/>
  <c r="E52" i="1" s="1"/>
  <c r="D51" i="1"/>
  <c r="E51" i="1" s="1"/>
  <c r="D50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L47" i="1"/>
  <c r="K47" i="1"/>
  <c r="J47" i="1"/>
  <c r="I47" i="1"/>
  <c r="H47" i="1"/>
  <c r="G47" i="1"/>
  <c r="C47" i="1"/>
  <c r="D45" i="1"/>
  <c r="E45" i="1" s="1"/>
  <c r="D44" i="1"/>
  <c r="D42" i="1"/>
  <c r="E42" i="1" s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C39" i="1"/>
  <c r="D38" i="1"/>
  <c r="E38" i="1" s="1"/>
  <c r="D37" i="1"/>
  <c r="D36" i="1"/>
  <c r="E36" i="1" s="1"/>
  <c r="E34" i="1"/>
  <c r="D33" i="1"/>
  <c r="E33" i="1" s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C30" i="1"/>
  <c r="D29" i="1"/>
  <c r="E29" i="1" s="1"/>
  <c r="D28" i="1"/>
  <c r="E27" i="1"/>
  <c r="D25" i="1"/>
  <c r="E25" i="1" s="1"/>
  <c r="D24" i="1"/>
  <c r="D21" i="1"/>
  <c r="E21" i="1" s="1"/>
  <c r="E20" i="1"/>
  <c r="D19" i="1"/>
  <c r="E19" i="1" s="1"/>
  <c r="E18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11" i="1"/>
  <c r="D10" i="1"/>
  <c r="C10" i="1"/>
  <c r="D9" i="1"/>
  <c r="C9" i="1"/>
  <c r="D152" i="2" l="1"/>
  <c r="D113" i="2"/>
  <c r="D121" i="1"/>
  <c r="X143" i="1"/>
  <c r="E97" i="1"/>
  <c r="E10" i="1"/>
  <c r="G143" i="1"/>
  <c r="O122" i="1"/>
  <c r="W122" i="1"/>
  <c r="D94" i="1"/>
  <c r="E107" i="1"/>
  <c r="C108" i="1" s="1"/>
  <c r="J122" i="1"/>
  <c r="K143" i="1"/>
  <c r="D72" i="1"/>
  <c r="C113" i="2"/>
  <c r="D30" i="2"/>
  <c r="K95" i="1"/>
  <c r="L108" i="1"/>
  <c r="D47" i="2"/>
  <c r="M95" i="1"/>
  <c r="D39" i="2"/>
  <c r="E94" i="1"/>
  <c r="C95" i="1" s="1"/>
  <c r="D30" i="1"/>
  <c r="E30" i="1" s="1"/>
  <c r="C31" i="1" s="1"/>
  <c r="E111" i="1"/>
  <c r="E121" i="1" s="1"/>
  <c r="C122" i="1" s="1"/>
  <c r="N122" i="1"/>
  <c r="N95" i="1"/>
  <c r="H108" i="1"/>
  <c r="X108" i="1"/>
  <c r="D39" i="1"/>
  <c r="E50" i="1"/>
  <c r="I108" i="1"/>
  <c r="Y108" i="1"/>
  <c r="I95" i="1"/>
  <c r="Y95" i="1"/>
  <c r="E37" i="1"/>
  <c r="E39" i="1" s="1"/>
  <c r="D47" i="1"/>
  <c r="P143" i="1"/>
  <c r="N143" i="1"/>
  <c r="E9" i="1"/>
  <c r="J143" i="1"/>
  <c r="R143" i="1"/>
  <c r="J95" i="1"/>
  <c r="E135" i="1"/>
  <c r="C136" i="1" s="1"/>
  <c r="D72" i="2"/>
  <c r="D94" i="2"/>
  <c r="C73" i="2"/>
  <c r="E14" i="2"/>
  <c r="C47" i="2"/>
  <c r="D73" i="2"/>
  <c r="D133" i="2"/>
  <c r="Q108" i="1"/>
  <c r="T108" i="1"/>
  <c r="U95" i="1"/>
  <c r="S143" i="1"/>
  <c r="V122" i="1"/>
  <c r="Q95" i="1"/>
  <c r="S95" i="1"/>
  <c r="R95" i="1"/>
  <c r="R122" i="1"/>
  <c r="V95" i="1"/>
  <c r="V143" i="1"/>
  <c r="D15" i="1"/>
  <c r="E72" i="1"/>
  <c r="C73" i="1" s="1"/>
  <c r="O95" i="1"/>
  <c r="W95" i="1"/>
  <c r="M108" i="1"/>
  <c r="U108" i="1"/>
  <c r="H122" i="1"/>
  <c r="P122" i="1"/>
  <c r="X122" i="1"/>
  <c r="L143" i="1"/>
  <c r="T143" i="1"/>
  <c r="C15" i="1"/>
  <c r="H95" i="1"/>
  <c r="P95" i="1"/>
  <c r="X95" i="1"/>
  <c r="N108" i="1"/>
  <c r="V108" i="1"/>
  <c r="I122" i="1"/>
  <c r="Q122" i="1"/>
  <c r="Y122" i="1"/>
  <c r="M143" i="1"/>
  <c r="U143" i="1"/>
  <c r="E44" i="1"/>
  <c r="E47" i="1" s="1"/>
  <c r="P108" i="1"/>
  <c r="K122" i="1"/>
  <c r="S122" i="1"/>
  <c r="O143" i="1"/>
  <c r="W143" i="1"/>
  <c r="W108" i="1"/>
  <c r="L95" i="1"/>
  <c r="T95" i="1"/>
  <c r="J108" i="1"/>
  <c r="R108" i="1"/>
  <c r="M122" i="1"/>
  <c r="U122" i="1"/>
  <c r="Q143" i="1"/>
  <c r="Y143" i="1"/>
  <c r="O108" i="1"/>
  <c r="L122" i="1"/>
  <c r="T122" i="1"/>
  <c r="K108" i="1"/>
  <c r="S108" i="1"/>
  <c r="D122" i="1" l="1"/>
  <c r="D136" i="1"/>
  <c r="D40" i="1"/>
  <c r="D95" i="1"/>
  <c r="D108" i="1"/>
  <c r="D74" i="1"/>
  <c r="D143" i="1"/>
  <c r="D15" i="2"/>
  <c r="E73" i="2"/>
  <c r="C15" i="2"/>
  <c r="C136" i="2"/>
  <c r="C97" i="2"/>
  <c r="C155" i="2"/>
  <c r="D155" i="2"/>
  <c r="D97" i="2"/>
  <c r="D136" i="2"/>
  <c r="D73" i="1"/>
  <c r="C48" i="1"/>
  <c r="D48" i="1"/>
  <c r="C143" i="1"/>
  <c r="C74" i="1"/>
  <c r="E15" i="1"/>
  <c r="D31" i="1"/>
  <c r="C40" i="1"/>
  <c r="E97" i="2" l="1"/>
  <c r="C98" i="2" s="1"/>
  <c r="E136" i="2"/>
  <c r="D137" i="2" s="1"/>
  <c r="E155" i="2"/>
  <c r="D156" i="2" s="1"/>
  <c r="E143" i="1"/>
  <c r="D145" i="1" s="1"/>
  <c r="E74" i="1"/>
  <c r="D16" i="1"/>
  <c r="C16" i="1"/>
  <c r="C156" i="2" l="1"/>
  <c r="C137" i="2"/>
  <c r="D98" i="2"/>
  <c r="C145" i="1"/>
</calcChain>
</file>

<file path=xl/sharedStrings.xml><?xml version="1.0" encoding="utf-8"?>
<sst xmlns="http://schemas.openxmlformats.org/spreadsheetml/2006/main" count="542" uniqueCount="167">
  <si>
    <t xml:space="preserve"> </t>
  </si>
  <si>
    <t>Ogółem godzin:</t>
  </si>
  <si>
    <r>
      <t>I</t>
    </r>
    <r>
      <rPr>
        <sz val="8"/>
        <rFont val="Calibri"/>
        <family val="2"/>
        <charset val="238"/>
      </rPr>
      <t xml:space="preserve"> rok   2023/24</t>
    </r>
  </si>
  <si>
    <r>
      <t>II</t>
    </r>
    <r>
      <rPr>
        <sz val="8"/>
        <rFont val="Calibri"/>
        <family val="2"/>
        <charset val="238"/>
      </rPr>
      <t xml:space="preserve"> rok   2024/25</t>
    </r>
  </si>
  <si>
    <r>
      <t>III</t>
    </r>
    <r>
      <rPr>
        <sz val="8"/>
        <rFont val="Calibri"/>
        <family val="2"/>
        <charset val="238"/>
      </rPr>
      <t xml:space="preserve"> rok   2025/26</t>
    </r>
  </si>
  <si>
    <t>ECTS</t>
  </si>
  <si>
    <r>
      <t xml:space="preserve">Sem. </t>
    </r>
    <r>
      <rPr>
        <b/>
        <sz val="8"/>
        <rFont val="Calibri"/>
        <family val="2"/>
        <charset val="238"/>
      </rPr>
      <t>1</t>
    </r>
  </si>
  <si>
    <r>
      <t xml:space="preserve">Sem. </t>
    </r>
    <r>
      <rPr>
        <b/>
        <sz val="8"/>
        <rFont val="Calibri"/>
        <family val="2"/>
        <charset val="238"/>
      </rPr>
      <t>2</t>
    </r>
  </si>
  <si>
    <t>Sem. 3</t>
  </si>
  <si>
    <t>Sem. 4</t>
  </si>
  <si>
    <r>
      <t>Sem</t>
    </r>
    <r>
      <rPr>
        <b/>
        <sz val="8"/>
        <rFont val="Calibri"/>
        <family val="2"/>
        <charset val="238"/>
      </rPr>
      <t>. 5</t>
    </r>
  </si>
  <si>
    <r>
      <t>Sem</t>
    </r>
    <r>
      <rPr>
        <b/>
        <sz val="8"/>
        <rFont val="Calibri"/>
        <family val="2"/>
        <charset val="238"/>
      </rPr>
      <t>. 6</t>
    </r>
  </si>
  <si>
    <t>w</t>
  </si>
  <si>
    <t>ćw.</t>
  </si>
  <si>
    <t>Ogół</t>
  </si>
  <si>
    <t>E</t>
  </si>
  <si>
    <t>Praca własna</t>
  </si>
  <si>
    <t>W</t>
  </si>
  <si>
    <t>pkt</t>
  </si>
  <si>
    <t>I</t>
  </si>
  <si>
    <t>MODUŁ PRACY DYPLOOWEJ  + Język obcy</t>
  </si>
  <si>
    <t>Wprowadzenie do metodologii badań</t>
  </si>
  <si>
    <t>Zo</t>
  </si>
  <si>
    <t xml:space="preserve">Podstawy statystyki </t>
  </si>
  <si>
    <t>Jezyk obcy B2 - do wyboru</t>
  </si>
  <si>
    <t xml:space="preserve">Seminarium pracy dyplomowe +OCENA PRACY DYPLOMOWEJ </t>
  </si>
  <si>
    <t>Z/Zo</t>
  </si>
  <si>
    <t>[50}</t>
  </si>
  <si>
    <t xml:space="preserve"> Egzamin dyplomowy (licencjacki)</t>
  </si>
  <si>
    <t>[150]</t>
  </si>
  <si>
    <t>RAZEM</t>
  </si>
  <si>
    <t>%W/Ć</t>
  </si>
  <si>
    <t>Przygotowanie merytoryczne do nauczania pierwszego przedmiotu (A1) - przedmioty podstawowe</t>
  </si>
  <si>
    <t>Anatomia człowieka</t>
  </si>
  <si>
    <t>E/E</t>
  </si>
  <si>
    <t>20E</t>
  </si>
  <si>
    <t>Biochemia</t>
  </si>
  <si>
    <t xml:space="preserve">Fizjologia  </t>
  </si>
  <si>
    <t>EE</t>
  </si>
  <si>
    <t xml:space="preserve">Biomechanika </t>
  </si>
  <si>
    <t xml:space="preserve">Antropomotoryka </t>
  </si>
  <si>
    <t>Antropologia</t>
  </si>
  <si>
    <t xml:space="preserve">Pierwsza pomoc przedmedyczna </t>
  </si>
  <si>
    <t>Promocja zdrowia</t>
  </si>
  <si>
    <t>Technologie informacyjne w edukacji</t>
  </si>
  <si>
    <t>Prawo oświatowe z etyką</t>
  </si>
  <si>
    <t>Komunikacja społeczna</t>
  </si>
  <si>
    <t xml:space="preserve">Razem = </t>
  </si>
  <si>
    <t>II</t>
  </si>
  <si>
    <t>Przygotowanie psychologiczno-pedagogicznym (grupa B - B.1., B.2. po 90 godzin - 180 godz.)</t>
  </si>
  <si>
    <t>Psychologia ogólna i rozwojowa</t>
  </si>
  <si>
    <t xml:space="preserve">Pedagogika </t>
  </si>
  <si>
    <t>Teroia wychowania</t>
  </si>
  <si>
    <t>Psychologia zdrowia</t>
  </si>
  <si>
    <t>Pedagogika kultury  z elemenatmi filozofii</t>
  </si>
  <si>
    <t>Propedeutyka pedagogiki specjalnej</t>
  </si>
  <si>
    <t>III</t>
  </si>
  <si>
    <t>Przygotowanie dydaktyczne do nauczania pierwszego przedmiotu (grupa D - D1 ) +  grupa C (podstawy dydaktyki i emisja głosu min. 60 godz.)</t>
  </si>
  <si>
    <t>Emisja głosu ( C)</t>
  </si>
  <si>
    <t>Metodyka wychowania fizycznego w SP (D.1.)</t>
  </si>
  <si>
    <t>Podstawy dydaktyki wychowania fizycznego (D.1.)</t>
  </si>
  <si>
    <t>Nadzór pedagogiczny w pracy nauczyciela wf D.1.)</t>
  </si>
  <si>
    <t>Przygotowanie merytoryczne do nauczania pierwszego przedmiotu (A1) - przedmioty kierunkowe</t>
  </si>
  <si>
    <t>Teoria i metodyka gimnastyki</t>
  </si>
  <si>
    <t>Teoria i metodyka lekkoatletyki</t>
  </si>
  <si>
    <t>Teoria i metodyka pływania</t>
  </si>
  <si>
    <t>Zabawy i gry ruchowe</t>
  </si>
  <si>
    <t>Zabawy i gry terenowe</t>
  </si>
  <si>
    <t>Korelacja  międzyprzedmiotowa w wf</t>
  </si>
  <si>
    <t>Historia kultury fizycznej</t>
  </si>
  <si>
    <t>Bezpieczeństwo zajęć ruchowych</t>
  </si>
  <si>
    <t>Korekcja i kompensacja wad postawy ciała</t>
  </si>
  <si>
    <t>Sporty rakietowe (do wyboru)</t>
  </si>
  <si>
    <t>Rytmika i taniec</t>
  </si>
  <si>
    <t>TiM piłek edukacyjnych EDUBALL i unihokeja</t>
  </si>
  <si>
    <t xml:space="preserve">Teoria i metodyka zespołowych gier sportowych </t>
  </si>
  <si>
    <t>WF dziecka o specjalnych potrzebach edukacyjnych</t>
  </si>
  <si>
    <t>Edukacja zdrowotna uczniów w szkole podstawowej</t>
  </si>
  <si>
    <t>Filozofia kultury fizycznej</t>
  </si>
  <si>
    <t>Teoria i Metodyka bezpiecznego upadnia</t>
  </si>
  <si>
    <t>Rekreacja i turystyka szkolna</t>
  </si>
  <si>
    <t>Wypoczynek dzieci i młodzieży szkolnej</t>
  </si>
  <si>
    <t>Wychowanie fizyczne ŚN latem</t>
  </si>
  <si>
    <t>Wychowanie fizyczne ŚN zimą</t>
  </si>
  <si>
    <t>Specjalizacja instruktorska</t>
  </si>
  <si>
    <t>Razem bez praktyk</t>
  </si>
  <si>
    <t>% OGÓŁEM  BEZ PRAKTYK</t>
  </si>
  <si>
    <t>PRAKTYKI (B.3., D.2., E.2.)</t>
  </si>
  <si>
    <t xml:space="preserve">            </t>
  </si>
  <si>
    <t>Praktyka   psychologiczno - pedagogiczna (B.3.)</t>
  </si>
  <si>
    <t>Praktyka dydkatyczna w szkole podstawowej  1 i 2  (D.2.)</t>
  </si>
  <si>
    <t>Praktyka zawodowa (specjalność) (grupa zajęć E. 2.)</t>
  </si>
  <si>
    <t>SUMA PRAKTYKI:</t>
  </si>
  <si>
    <t xml:space="preserve">SPECJALNOŚCI DO WYBORU - przygotowanie merytoryczne do nauczania kolejnego przedmiotu lub prowadzenia zajęć - grupa  A2 oraz E </t>
  </si>
  <si>
    <t>SPORT SZKOLNY</t>
  </si>
  <si>
    <t>Instruktor sportu (wybrana dyscyplina)</t>
  </si>
  <si>
    <t>Pedagogika sportu szkolnego</t>
  </si>
  <si>
    <t>Teoria sportu</t>
  </si>
  <si>
    <t>Fizjologia treningu sportowego</t>
  </si>
  <si>
    <t>Olimpizm</t>
  </si>
  <si>
    <t>Organizacja i zarządzanie w sporcie szkolnym</t>
  </si>
  <si>
    <t>Sporty nieolimpijskie</t>
  </si>
  <si>
    <t>Sędziowanie szkolnych zawodów sportowych</t>
  </si>
  <si>
    <t>Techniki relaksacyjne dla młodych sportowców</t>
  </si>
  <si>
    <t>Dieta młodego sportowca</t>
  </si>
  <si>
    <t xml:space="preserve">Razem na specjalności = </t>
  </si>
  <si>
    <t xml:space="preserve">w/ć na specjalności bez praktyk </t>
  </si>
  <si>
    <t>Fitnes</t>
  </si>
  <si>
    <t xml:space="preserve">SI-Fitness-nowoczesne formy gimnastyki </t>
  </si>
  <si>
    <t>Nordic walking</t>
  </si>
  <si>
    <t>Fitness w profilaktyce bólów kręgosłupa</t>
  </si>
  <si>
    <t>Różne formy fitness</t>
  </si>
  <si>
    <t>Ćwiczenia relaksacyjne</t>
  </si>
  <si>
    <t xml:space="preserve">Pedagogika ciała </t>
  </si>
  <si>
    <t>Fitness w wodzie</t>
  </si>
  <si>
    <t>Trening zdrowotny</t>
  </si>
  <si>
    <t>Gimnastyka korekcyjno - kompensacyjna</t>
  </si>
  <si>
    <t>Wybrane zagadnienia pedagogiki specjalnej (lecznicza)</t>
  </si>
  <si>
    <t>Historia i teoria wychowania zdrowotnego</t>
  </si>
  <si>
    <t>Anatomia rozwojowa</t>
  </si>
  <si>
    <r>
      <rPr>
        <sz val="9"/>
        <rFont val="Calibri"/>
        <family val="2"/>
        <charset val="238"/>
      </rPr>
      <t>Patofizjologia wad postawy</t>
    </r>
  </si>
  <si>
    <t xml:space="preserve">Biomechaniczne aspekty wad postawy </t>
  </si>
  <si>
    <t>Teoria i metodyka ćwiczeń korekcyjnych</t>
  </si>
  <si>
    <t>Zabawy i gry w profilaktyce i korektywie wad postawy</t>
  </si>
  <si>
    <t>Ćwiczenia relaksacyjne dla dzieci i młodzieży</t>
  </si>
  <si>
    <t>Pływanie korekcyjne</t>
  </si>
  <si>
    <t>Profilaktyka bólów kręgosłupa</t>
  </si>
  <si>
    <t>Logorytmika</t>
  </si>
  <si>
    <t xml:space="preserve">Wybrane zagadnienia pedagogiki specjalnej </t>
  </si>
  <si>
    <t xml:space="preserve">Podstawy logopedii </t>
  </si>
  <si>
    <t>Zabawy rytmiczne w profilaktyce  wad wymowy</t>
  </si>
  <si>
    <t xml:space="preserve">Psychologia rozwojowa dzieci w wieku przedszkolnym i wczesnoszkolnym </t>
  </si>
  <si>
    <t xml:space="preserve">Metodyka prowadzenia zajęć logorytmicznych </t>
  </si>
  <si>
    <t xml:space="preserve">Wybrane zagadnienia Psychologii klinicznej </t>
  </si>
  <si>
    <t xml:space="preserve">Anatomia, fizjologia i patologia narządów mowy, głosu i słuchu </t>
  </si>
  <si>
    <t xml:space="preserve">Elementy dykcji </t>
  </si>
  <si>
    <t>Komunikacja werbalna dzieci o specjalnych potrzebach edukacyjnych</t>
  </si>
  <si>
    <t>Suma wszystkich godzin bez praktyk</t>
  </si>
  <si>
    <t xml:space="preserve">  </t>
  </si>
  <si>
    <t>Suma wszystkich godzin z praktyk</t>
  </si>
  <si>
    <t>Do wyboru: specjalność z praktyką specjalistyczną 31 ECTS, specjalizacja instruktorska 7 ECTS, sporty rakietowe 2 ECTS, obóz zimowy - wybór formy  4 ECTS, obóz letni - 4 ECTS, seminarium magisterskie  10 ECTS = 58 ECTS</t>
  </si>
  <si>
    <t>%</t>
  </si>
  <si>
    <t xml:space="preserve">Ćwiczenia siłowe </t>
  </si>
  <si>
    <t xml:space="preserve"> DIETETYKA SPORTOWA</t>
  </si>
  <si>
    <t xml:space="preserve">Żywienie człowieka </t>
  </si>
  <si>
    <t>Podstawy dydaktyki  ( C)</t>
  </si>
  <si>
    <r>
      <t>Ramowy program studiów I stopnia STACJONARNYCH - kierunek WF -</t>
    </r>
    <r>
      <rPr>
        <sz val="11"/>
        <color rgb="FFFF0000"/>
        <rFont val="Calibri"/>
        <family val="2"/>
        <charset val="238"/>
        <scheme val="minor"/>
      </rPr>
      <t xml:space="preserve"> 2023-2026 </t>
    </r>
    <r>
      <rPr>
        <sz val="11"/>
        <rFont val="Calibri"/>
        <family val="2"/>
        <charset val="238"/>
        <scheme val="minor"/>
      </rPr>
      <t xml:space="preserve"> - zgodny ze standardami kształcenia nauczycieli oraz uchwałą senatu z 25.03.21</t>
    </r>
  </si>
  <si>
    <t>forma zal</t>
  </si>
  <si>
    <t>[70]</t>
  </si>
  <si>
    <t>Żywienie człowieka</t>
  </si>
  <si>
    <t>Pedagogika kuktury  z elemenatmi filozofii</t>
  </si>
  <si>
    <t>Przygotowanie dydaktyczne do nauczania pierwszego przedmiotu (grupa D ) +  grupa C (podstawy dydaktyki i emisja głosu min. 60 godz.)</t>
  </si>
  <si>
    <t>Podstawy dydaktyki  (blok C)</t>
  </si>
  <si>
    <t>Emisja głosu (blok C)</t>
  </si>
  <si>
    <t>Metodyka wychowania fizycznego w SP</t>
  </si>
  <si>
    <t>Podstawy dydaktyki wychowania fizycznego</t>
  </si>
  <si>
    <t>Nadzór pedagogiczny w pracy nauczyciela wf</t>
  </si>
  <si>
    <t>Korelacja międzyprzedmiotowa w wf</t>
  </si>
  <si>
    <t xml:space="preserve">PRAKTYKI </t>
  </si>
  <si>
    <t>SPECJALNOŚCI DO WYBORU - przygotowanie merytoryczne do nauczania kolejnego przedmiotu lub prowadzenia zajęć - grupa  A2 oraz E</t>
  </si>
  <si>
    <t>v</t>
  </si>
  <si>
    <t>Ćwiczenia siłowe</t>
  </si>
  <si>
    <t>Dietetyka sportowa</t>
  </si>
  <si>
    <t>Pedagogika ciała</t>
  </si>
  <si>
    <r>
      <rPr>
        <sz val="10"/>
        <rFont val="Calibri"/>
        <family val="2"/>
        <charset val="238"/>
      </rPr>
      <t>Patofizjologia wad postawy</t>
    </r>
  </si>
  <si>
    <t>Załącznik 1 do Uchwały Rady Wydziału WFiS nr 12/2023/2024 z 11.04.2024</t>
  </si>
  <si>
    <r>
      <t xml:space="preserve">Ramowy program studiów I stopnia na kierunku Wychowanie Fizyczne </t>
    </r>
    <r>
      <rPr>
        <sz val="11"/>
        <color rgb="FFFF0000"/>
        <rFont val="Calibri"/>
        <family val="2"/>
        <charset val="238"/>
        <scheme val="minor"/>
      </rPr>
      <t>2023-2026</t>
    </r>
    <r>
      <rPr>
        <sz val="11"/>
        <rFont val="Calibri"/>
        <family val="2"/>
        <charset val="238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</si>
</sst>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i/>
      <sz val="8"/>
      <name val="Calibri"/>
      <family val="2"/>
      <charset val="238"/>
      <scheme val="minor"/>
    </font>
    <font>
      <b/>
      <sz val="8"/>
      <color rgb="FF00B0F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theme="4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theme="4" tint="-0.249977111117893"/>
      <name val="Calibri"/>
      <family val="2"/>
      <charset val="238"/>
      <scheme val="minor"/>
    </font>
    <font>
      <b/>
      <i/>
      <sz val="8"/>
      <color theme="4" tint="-0.249977111117893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1">
    <xf numFmtId="0" fontId="0" fillId="0" borderId="0" xfId="0"/>
    <xf numFmtId="0" fontId="2" fillId="0" borderId="0" xfId="0" applyFont="1" applyAlignment="1">
      <alignment horizontal="center" wrapText="1"/>
    </xf>
    <xf numFmtId="0" fontId="3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left"/>
    </xf>
    <xf numFmtId="0" fontId="3" fillId="3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3" fillId="4" borderId="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 wrapText="1"/>
    </xf>
    <xf numFmtId="9" fontId="4" fillId="3" borderId="32" xfId="0" applyNumberFormat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2" fillId="0" borderId="18" xfId="0" applyFont="1" applyBorder="1"/>
    <xf numFmtId="0" fontId="3" fillId="3" borderId="37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10" fillId="0" borderId="0" xfId="0" applyFont="1"/>
    <xf numFmtId="0" fontId="13" fillId="4" borderId="2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4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8" xfId="0" applyFont="1" applyBorder="1"/>
    <xf numFmtId="0" fontId="3" fillId="4" borderId="2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wrapText="1"/>
    </xf>
    <xf numFmtId="0" fontId="3" fillId="0" borderId="8" xfId="0" applyFont="1" applyBorder="1" applyAlignment="1">
      <alignment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9" fontId="4" fillId="3" borderId="13" xfId="0" applyNumberFormat="1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vertical="center" wrapText="1"/>
    </xf>
    <xf numFmtId="0" fontId="4" fillId="4" borderId="46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center" vertical="center" wrapText="1"/>
    </xf>
    <xf numFmtId="0" fontId="2" fillId="0" borderId="41" xfId="0" applyFont="1" applyBorder="1"/>
    <xf numFmtId="1" fontId="4" fillId="3" borderId="8" xfId="0" applyNumberFormat="1" applyFont="1" applyFill="1" applyBorder="1" applyAlignment="1">
      <alignment horizontal="center" vertical="center"/>
    </xf>
    <xf numFmtId="1" fontId="3" fillId="3" borderId="4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15" fillId="3" borderId="23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right" vertical="center" wrapText="1"/>
    </xf>
    <xf numFmtId="9" fontId="4" fillId="3" borderId="32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vertical="center"/>
    </xf>
    <xf numFmtId="0" fontId="4" fillId="4" borderId="37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0" fontId="17" fillId="0" borderId="8" xfId="0" applyFont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2" fillId="0" borderId="21" xfId="0" applyFont="1" applyBorder="1"/>
    <xf numFmtId="0" fontId="3" fillId="0" borderId="8" xfId="0" applyFont="1" applyBorder="1" applyAlignment="1" applyProtection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1" fontId="3" fillId="3" borderId="9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vertical="center"/>
    </xf>
    <xf numFmtId="0" fontId="3" fillId="2" borderId="41" xfId="0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 wrapText="1"/>
    </xf>
    <xf numFmtId="1" fontId="4" fillId="4" borderId="8" xfId="0" applyNumberFormat="1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vertical="center"/>
    </xf>
    <xf numFmtId="1" fontId="3" fillId="4" borderId="29" xfId="0" applyNumberFormat="1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4" fillId="9" borderId="29" xfId="0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0" fontId="4" fillId="9" borderId="53" xfId="0" applyFont="1" applyFill="1" applyBorder="1" applyAlignment="1">
      <alignment vertical="center"/>
    </xf>
    <xf numFmtId="0" fontId="4" fillId="9" borderId="27" xfId="0" applyFont="1" applyFill="1" applyBorder="1" applyAlignment="1">
      <alignment vertical="center"/>
    </xf>
    <xf numFmtId="0" fontId="3" fillId="5" borderId="44" xfId="0" applyFont="1" applyFill="1" applyBorder="1" applyAlignment="1">
      <alignment vertical="center"/>
    </xf>
    <xf numFmtId="0" fontId="4" fillId="5" borderId="42" xfId="0" applyFont="1" applyFill="1" applyBorder="1" applyAlignment="1">
      <alignment vertical="center"/>
    </xf>
    <xf numFmtId="0" fontId="3" fillId="5" borderId="42" xfId="0" applyFont="1" applyFill="1" applyBorder="1" applyAlignment="1">
      <alignment vertical="center"/>
    </xf>
    <xf numFmtId="0" fontId="3" fillId="5" borderId="43" xfId="0" applyFont="1" applyFill="1" applyBorder="1" applyAlignment="1">
      <alignment vertical="center"/>
    </xf>
    <xf numFmtId="0" fontId="3" fillId="5" borderId="27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/>
    </xf>
    <xf numFmtId="0" fontId="3" fillId="3" borderId="41" xfId="0" applyFont="1" applyFill="1" applyBorder="1" applyAlignment="1">
      <alignment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right" vertical="center"/>
    </xf>
    <xf numFmtId="9" fontId="4" fillId="3" borderId="13" xfId="0" applyNumberFormat="1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0" fontId="14" fillId="5" borderId="42" xfId="0" applyFont="1" applyFill="1" applyBorder="1" applyAlignment="1">
      <alignment vertical="center"/>
    </xf>
    <xf numFmtId="0" fontId="3" fillId="5" borderId="52" xfId="0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0" fontId="3" fillId="5" borderId="53" xfId="0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" fillId="0" borderId="55" xfId="0" applyFont="1" applyBorder="1"/>
    <xf numFmtId="0" fontId="2" fillId="0" borderId="6" xfId="0" applyFont="1" applyBorder="1"/>
    <xf numFmtId="0" fontId="8" fillId="6" borderId="36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3" fillId="2" borderId="33" xfId="0" applyFont="1" applyFill="1" applyBorder="1" applyAlignment="1">
      <alignment horizontal="right" vertical="center"/>
    </xf>
    <xf numFmtId="0" fontId="3" fillId="3" borderId="56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0" fontId="3" fillId="5" borderId="20" xfId="0" applyFont="1" applyFill="1" applyBorder="1" applyAlignment="1">
      <alignment vertical="center"/>
    </xf>
    <xf numFmtId="0" fontId="3" fillId="5" borderId="21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2" fillId="0" borderId="57" xfId="0" applyFont="1" applyBorder="1"/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2" fillId="0" borderId="12" xfId="0" applyFont="1" applyBorder="1"/>
    <xf numFmtId="0" fontId="3" fillId="0" borderId="13" xfId="0" applyFont="1" applyBorder="1" applyAlignment="1">
      <alignment horizontal="right" vertical="center" wrapText="1"/>
    </xf>
    <xf numFmtId="9" fontId="4" fillId="4" borderId="13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6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4" fillId="0" borderId="8" xfId="0" applyFont="1" applyBorder="1" applyAlignment="1">
      <alignment horizontal="right" vertical="center" wrapText="1"/>
    </xf>
    <xf numFmtId="1" fontId="3" fillId="3" borderId="8" xfId="0" applyNumberFormat="1" applyFont="1" applyFill="1" applyBorder="1" applyAlignment="1">
      <alignment vertical="center"/>
    </xf>
    <xf numFmtId="1" fontId="3" fillId="3" borderId="10" xfId="0" applyNumberFormat="1" applyFont="1" applyFill="1" applyBorder="1" applyAlignment="1">
      <alignment horizontal="center" vertical="center"/>
    </xf>
    <xf numFmtId="9" fontId="4" fillId="3" borderId="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0" borderId="32" xfId="0" applyFont="1" applyBorder="1" applyAlignment="1">
      <alignment horizontal="right" vertical="center" wrapText="1"/>
    </xf>
    <xf numFmtId="9" fontId="4" fillId="4" borderId="32" xfId="0" applyNumberFormat="1" applyFont="1" applyFill="1" applyBorder="1" applyAlignment="1">
      <alignment horizontal="center" vertical="center" wrapText="1"/>
    </xf>
    <xf numFmtId="1" fontId="4" fillId="4" borderId="32" xfId="0" applyNumberFormat="1" applyFont="1" applyFill="1" applyBorder="1" applyAlignment="1">
      <alignment horizontal="center" vertical="center"/>
    </xf>
    <xf numFmtId="1" fontId="3" fillId="4" borderId="32" xfId="0" applyNumberFormat="1" applyFont="1" applyFill="1" applyBorder="1" applyAlignment="1">
      <alignment vertical="center"/>
    </xf>
    <xf numFmtId="1" fontId="3" fillId="4" borderId="35" xfId="0" applyNumberFormat="1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vertical="center"/>
    </xf>
    <xf numFmtId="0" fontId="3" fillId="5" borderId="64" xfId="0" applyFont="1" applyFill="1" applyBorder="1" applyAlignment="1">
      <alignment vertical="center"/>
    </xf>
    <xf numFmtId="0" fontId="3" fillId="5" borderId="65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 wrapText="1"/>
    </xf>
    <xf numFmtId="0" fontId="2" fillId="0" borderId="0" xfId="0" applyFont="1"/>
    <xf numFmtId="1" fontId="19" fillId="0" borderId="8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1" fillId="4" borderId="8" xfId="0" applyFont="1" applyFill="1" applyBorder="1" applyAlignment="1">
      <alignment horizontal="center" vertical="center" wrapText="1"/>
    </xf>
    <xf numFmtId="0" fontId="2" fillId="4" borderId="55" xfId="0" applyFont="1" applyFill="1" applyBorder="1"/>
    <xf numFmtId="9" fontId="20" fillId="4" borderId="32" xfId="0" applyNumberFormat="1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vertical="center" wrapText="1"/>
    </xf>
    <xf numFmtId="0" fontId="17" fillId="4" borderId="8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vertical="center"/>
    </xf>
    <xf numFmtId="0" fontId="23" fillId="2" borderId="18" xfId="0" applyFont="1" applyFill="1" applyBorder="1" applyAlignment="1">
      <alignment vertical="center"/>
    </xf>
    <xf numFmtId="0" fontId="24" fillId="2" borderId="18" xfId="0" applyFont="1" applyFill="1" applyBorder="1" applyAlignment="1">
      <alignment vertical="center"/>
    </xf>
    <xf numFmtId="0" fontId="24" fillId="2" borderId="63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0" fillId="0" borderId="23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0" fillId="0" borderId="8" xfId="0" applyFont="1" applyBorder="1"/>
    <xf numFmtId="0" fontId="27" fillId="2" borderId="8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4" borderId="6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1" fontId="23" fillId="3" borderId="9" xfId="0" applyNumberFormat="1" applyFont="1" applyFill="1" applyBorder="1" applyAlignment="1">
      <alignment horizontal="center" vertical="center" wrapText="1"/>
    </xf>
    <xf numFmtId="1" fontId="23" fillId="3" borderId="8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vertical="center"/>
    </xf>
    <xf numFmtId="1" fontId="3" fillId="3" borderId="29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63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horizontal="center" vertical="center"/>
    </xf>
    <xf numFmtId="9" fontId="4" fillId="4" borderId="8" xfId="0" applyNumberFormat="1" applyFont="1" applyFill="1" applyBorder="1" applyAlignment="1">
      <alignment horizontal="center" vertical="center" wrapText="1"/>
    </xf>
    <xf numFmtId="1" fontId="4" fillId="4" borderId="8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/>
    </xf>
    <xf numFmtId="1" fontId="3" fillId="3" borderId="9" xfId="0" applyNumberFormat="1" applyFont="1" applyFill="1" applyBorder="1" applyAlignment="1">
      <alignment vertical="center"/>
    </xf>
    <xf numFmtId="1" fontId="4" fillId="3" borderId="32" xfId="0" applyNumberFormat="1" applyFont="1" applyFill="1" applyBorder="1" applyAlignment="1">
      <alignment horizontal="center" vertical="center"/>
    </xf>
    <xf numFmtId="1" fontId="3" fillId="3" borderId="32" xfId="0" applyNumberFormat="1" applyFont="1" applyFill="1" applyBorder="1" applyAlignment="1">
      <alignment vertical="center"/>
    </xf>
    <xf numFmtId="1" fontId="3" fillId="3" borderId="34" xfId="0" applyNumberFormat="1" applyFont="1" applyFill="1" applyBorder="1" applyAlignment="1">
      <alignment vertical="center"/>
    </xf>
    <xf numFmtId="1" fontId="3" fillId="3" borderId="35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horizontal="right" vertical="center"/>
    </xf>
    <xf numFmtId="0" fontId="3" fillId="3" borderId="33" xfId="0" applyFont="1" applyFill="1" applyBorder="1" applyAlignment="1">
      <alignment vertical="center"/>
    </xf>
    <xf numFmtId="0" fontId="2" fillId="0" borderId="1" xfId="0" applyFont="1" applyBorder="1"/>
    <xf numFmtId="0" fontId="3" fillId="4" borderId="66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horizontal="center" vertical="center"/>
    </xf>
    <xf numFmtId="1" fontId="23" fillId="3" borderId="8" xfId="0" applyNumberFormat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center" vertical="center"/>
    </xf>
    <xf numFmtId="1" fontId="23" fillId="4" borderId="8" xfId="0" applyNumberFormat="1" applyFont="1" applyFill="1" applyBorder="1" applyAlignment="1">
      <alignment horizontal="center" vertical="center" wrapText="1"/>
    </xf>
    <xf numFmtId="1" fontId="23" fillId="4" borderId="8" xfId="0" applyNumberFormat="1" applyFont="1" applyFill="1" applyBorder="1" applyAlignment="1">
      <alignment horizontal="center" vertical="center"/>
    </xf>
    <xf numFmtId="1" fontId="3" fillId="4" borderId="34" xfId="0" applyNumberFormat="1" applyFont="1" applyFill="1" applyBorder="1" applyAlignment="1">
      <alignment vertical="center"/>
    </xf>
    <xf numFmtId="0" fontId="2" fillId="0" borderId="0" xfId="0" applyFont="1" applyBorder="1"/>
    <xf numFmtId="0" fontId="8" fillId="4" borderId="14" xfId="0" applyFont="1" applyFill="1" applyBorder="1" applyAlignment="1" applyProtection="1">
      <alignment horizontal="center" vertical="center" wrapText="1"/>
    </xf>
    <xf numFmtId="0" fontId="21" fillId="4" borderId="8" xfId="0" applyFont="1" applyFill="1" applyBorder="1"/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0" borderId="67" xfId="0" applyFont="1" applyBorder="1" applyAlignment="1">
      <alignment horizontal="center" vertical="center" wrapText="1"/>
    </xf>
    <xf numFmtId="1" fontId="3" fillId="3" borderId="25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5" fillId="2" borderId="5" xfId="0" applyFont="1" applyFill="1" applyBorder="1" applyAlignment="1">
      <alignment horizontal="center" textRotation="255" wrapText="1"/>
    </xf>
    <xf numFmtId="0" fontId="5" fillId="2" borderId="11" xfId="0" applyFont="1" applyFill="1" applyBorder="1" applyAlignment="1">
      <alignment horizontal="center" textRotation="255" wrapText="1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5"/>
  <sheetViews>
    <sheetView zoomScale="86" workbookViewId="0">
      <selection activeCell="W77" sqref="W77:W78"/>
    </sheetView>
  </sheetViews>
  <sheetFormatPr defaultRowHeight="15" x14ac:dyDescent="0.25"/>
  <cols>
    <col min="2" max="2" width="34.28515625" customWidth="1"/>
  </cols>
  <sheetData>
    <row r="1" spans="1:27" x14ac:dyDescent="0.25">
      <c r="A1" s="479" t="s">
        <v>165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1"/>
    </row>
    <row r="2" spans="1:27" x14ac:dyDescent="0.25">
      <c r="A2" s="480" t="s">
        <v>146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1"/>
    </row>
    <row r="3" spans="1:27" ht="15.75" thickBot="1" x14ac:dyDescent="0.3">
      <c r="A3" s="480"/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1"/>
    </row>
    <row r="4" spans="1:27" x14ac:dyDescent="0.25">
      <c r="A4" s="481"/>
      <c r="B4" s="482"/>
      <c r="C4" s="484" t="s">
        <v>1</v>
      </c>
      <c r="D4" s="484"/>
      <c r="E4" s="484"/>
      <c r="F4" s="484"/>
      <c r="G4" s="485"/>
      <c r="H4" s="488" t="s">
        <v>2</v>
      </c>
      <c r="I4" s="489"/>
      <c r="J4" s="489"/>
      <c r="K4" s="489"/>
      <c r="L4" s="489"/>
      <c r="M4" s="490"/>
      <c r="N4" s="488" t="s">
        <v>3</v>
      </c>
      <c r="O4" s="489"/>
      <c r="P4" s="489"/>
      <c r="Q4" s="489"/>
      <c r="R4" s="489"/>
      <c r="S4" s="490"/>
      <c r="T4" s="488" t="s">
        <v>4</v>
      </c>
      <c r="U4" s="489"/>
      <c r="V4" s="489"/>
      <c r="W4" s="489"/>
      <c r="X4" s="489"/>
      <c r="Y4" s="491"/>
      <c r="Z4" s="472" t="s">
        <v>5</v>
      </c>
      <c r="AA4" s="474"/>
    </row>
    <row r="5" spans="1:27" x14ac:dyDescent="0.25">
      <c r="A5" s="475"/>
      <c r="B5" s="483"/>
      <c r="C5" s="486"/>
      <c r="D5" s="486"/>
      <c r="E5" s="486"/>
      <c r="F5" s="486"/>
      <c r="G5" s="487"/>
      <c r="H5" s="475" t="s">
        <v>6</v>
      </c>
      <c r="I5" s="476"/>
      <c r="J5" s="476"/>
      <c r="K5" s="476" t="s">
        <v>7</v>
      </c>
      <c r="L5" s="476"/>
      <c r="M5" s="477"/>
      <c r="N5" s="475" t="s">
        <v>8</v>
      </c>
      <c r="O5" s="476"/>
      <c r="P5" s="476"/>
      <c r="Q5" s="476" t="s">
        <v>9</v>
      </c>
      <c r="R5" s="476"/>
      <c r="S5" s="477"/>
      <c r="T5" s="475" t="s">
        <v>10</v>
      </c>
      <c r="U5" s="476"/>
      <c r="V5" s="476"/>
      <c r="W5" s="476" t="s">
        <v>11</v>
      </c>
      <c r="X5" s="476"/>
      <c r="Y5" s="478"/>
      <c r="Z5" s="473"/>
      <c r="AA5" s="474"/>
    </row>
    <row r="6" spans="1:27" x14ac:dyDescent="0.25">
      <c r="A6" s="475"/>
      <c r="B6" s="483"/>
      <c r="C6" s="486"/>
      <c r="D6" s="486"/>
      <c r="E6" s="486"/>
      <c r="F6" s="486"/>
      <c r="G6" s="487"/>
      <c r="H6" s="475"/>
      <c r="I6" s="476"/>
      <c r="J6" s="476"/>
      <c r="K6" s="476"/>
      <c r="L6" s="476"/>
      <c r="M6" s="477"/>
      <c r="N6" s="475"/>
      <c r="O6" s="476"/>
      <c r="P6" s="476"/>
      <c r="Q6" s="476"/>
      <c r="R6" s="476"/>
      <c r="S6" s="477"/>
      <c r="T6" s="475"/>
      <c r="U6" s="476"/>
      <c r="V6" s="476"/>
      <c r="W6" s="476"/>
      <c r="X6" s="476"/>
      <c r="Y6" s="478"/>
      <c r="Z6" s="473"/>
      <c r="AA6" s="474"/>
    </row>
    <row r="7" spans="1:27" ht="23.25" thickBot="1" x14ac:dyDescent="0.3">
      <c r="A7" s="2"/>
      <c r="B7" s="3"/>
      <c r="C7" s="4" t="s">
        <v>12</v>
      </c>
      <c r="D7" s="5" t="s">
        <v>13</v>
      </c>
      <c r="E7" s="3" t="s">
        <v>14</v>
      </c>
      <c r="F7" s="4" t="s">
        <v>15</v>
      </c>
      <c r="G7" s="6" t="s">
        <v>16</v>
      </c>
      <c r="H7" s="7" t="s">
        <v>17</v>
      </c>
      <c r="I7" s="8" t="s">
        <v>13</v>
      </c>
      <c r="J7" s="9" t="s">
        <v>18</v>
      </c>
      <c r="K7" s="8" t="s">
        <v>17</v>
      </c>
      <c r="L7" s="8" t="s">
        <v>13</v>
      </c>
      <c r="M7" s="10" t="s">
        <v>18</v>
      </c>
      <c r="N7" s="7" t="s">
        <v>17</v>
      </c>
      <c r="O7" s="8" t="s">
        <v>13</v>
      </c>
      <c r="P7" s="9" t="s">
        <v>18</v>
      </c>
      <c r="Q7" s="8" t="s">
        <v>17</v>
      </c>
      <c r="R7" s="8" t="s">
        <v>13</v>
      </c>
      <c r="S7" s="10" t="s">
        <v>18</v>
      </c>
      <c r="T7" s="7" t="s">
        <v>17</v>
      </c>
      <c r="U7" s="8" t="s">
        <v>13</v>
      </c>
      <c r="V7" s="9" t="s">
        <v>18</v>
      </c>
      <c r="W7" s="8" t="s">
        <v>17</v>
      </c>
      <c r="X7" s="8" t="s">
        <v>13</v>
      </c>
      <c r="Y7" s="11" t="s">
        <v>18</v>
      </c>
      <c r="Z7" s="473"/>
      <c r="AA7" s="474"/>
    </row>
    <row r="8" spans="1:27" ht="15.75" thickBot="1" x14ac:dyDescent="0.3">
      <c r="A8" s="12" t="s">
        <v>19</v>
      </c>
      <c r="B8" s="13"/>
      <c r="C8" s="14"/>
      <c r="D8" s="14"/>
      <c r="E8" s="14" t="s">
        <v>20</v>
      </c>
      <c r="F8" s="15"/>
      <c r="G8" s="15"/>
      <c r="H8" s="16"/>
      <c r="I8" s="14"/>
      <c r="J8" s="14"/>
      <c r="K8" s="14"/>
      <c r="L8" s="14"/>
      <c r="M8" s="17"/>
      <c r="N8" s="18"/>
      <c r="O8" s="14"/>
      <c r="P8" s="14"/>
      <c r="Q8" s="14"/>
      <c r="R8" s="14"/>
      <c r="S8" s="17"/>
      <c r="T8" s="18"/>
      <c r="U8" s="14"/>
      <c r="V8" s="14"/>
      <c r="W8" s="14"/>
      <c r="X8" s="14"/>
      <c r="Y8" s="14"/>
      <c r="Z8" s="19"/>
    </row>
    <row r="9" spans="1:27" x14ac:dyDescent="0.25">
      <c r="A9" s="20">
        <v>1</v>
      </c>
      <c r="B9" s="21" t="s">
        <v>21</v>
      </c>
      <c r="C9" s="22">
        <f t="shared" ref="C9:D10" si="0">H9+K9+N9+Q9+T9+W9</f>
        <v>15</v>
      </c>
      <c r="D9" s="22">
        <f t="shared" si="0"/>
        <v>0</v>
      </c>
      <c r="E9" s="23">
        <f>C9+D9</f>
        <v>15</v>
      </c>
      <c r="F9" s="24" t="s">
        <v>22</v>
      </c>
      <c r="G9" s="25">
        <v>10</v>
      </c>
      <c r="H9" s="26"/>
      <c r="I9" s="27"/>
      <c r="J9" s="28"/>
      <c r="K9" s="27"/>
      <c r="L9" s="27"/>
      <c r="M9" s="29"/>
      <c r="N9" s="26"/>
      <c r="O9" s="27"/>
      <c r="P9" s="28"/>
      <c r="Q9" s="348"/>
      <c r="R9" s="348"/>
      <c r="S9" s="465"/>
      <c r="T9" s="340">
        <v>15</v>
      </c>
      <c r="U9" s="348">
        <v>0</v>
      </c>
      <c r="V9" s="466">
        <v>1</v>
      </c>
      <c r="W9" s="27"/>
      <c r="X9" s="27"/>
      <c r="Y9" s="30"/>
      <c r="Z9" s="31">
        <v>1</v>
      </c>
    </row>
    <row r="10" spans="1:27" x14ac:dyDescent="0.25">
      <c r="A10" s="32">
        <v>2</v>
      </c>
      <c r="B10" s="33" t="s">
        <v>23</v>
      </c>
      <c r="C10" s="34">
        <f t="shared" si="0"/>
        <v>5</v>
      </c>
      <c r="D10" s="34">
        <f t="shared" si="0"/>
        <v>10</v>
      </c>
      <c r="E10" s="35">
        <f>C10+D10</f>
        <v>15</v>
      </c>
      <c r="F10" s="24" t="s">
        <v>22</v>
      </c>
      <c r="G10" s="36">
        <v>10</v>
      </c>
      <c r="H10" s="32"/>
      <c r="I10" s="37"/>
      <c r="J10" s="38"/>
      <c r="K10" s="37"/>
      <c r="L10" s="37"/>
      <c r="M10" s="39"/>
      <c r="N10" s="32"/>
      <c r="O10" s="37"/>
      <c r="P10" s="38"/>
      <c r="Q10" s="42"/>
      <c r="R10" s="42"/>
      <c r="S10" s="250"/>
      <c r="T10" s="102">
        <v>5</v>
      </c>
      <c r="U10" s="42">
        <v>10</v>
      </c>
      <c r="V10" s="103">
        <v>1</v>
      </c>
      <c r="W10" s="37"/>
      <c r="X10" s="37"/>
      <c r="Y10" s="40"/>
      <c r="Z10" s="41">
        <v>1</v>
      </c>
    </row>
    <row r="11" spans="1:27" x14ac:dyDescent="0.25">
      <c r="A11" s="32">
        <v>3</v>
      </c>
      <c r="B11" s="33" t="s">
        <v>24</v>
      </c>
      <c r="C11" s="34">
        <v>15</v>
      </c>
      <c r="D11" s="34">
        <v>60</v>
      </c>
      <c r="E11" s="35">
        <f>C11+D11</f>
        <v>75</v>
      </c>
      <c r="F11" s="24" t="s">
        <v>22</v>
      </c>
      <c r="G11" s="36">
        <v>75</v>
      </c>
      <c r="H11" s="32"/>
      <c r="I11" s="37"/>
      <c r="J11" s="38"/>
      <c r="K11" s="37"/>
      <c r="L11" s="37"/>
      <c r="M11" s="39"/>
      <c r="N11" s="32">
        <v>0</v>
      </c>
      <c r="O11" s="37">
        <v>20</v>
      </c>
      <c r="P11" s="38">
        <v>1</v>
      </c>
      <c r="Q11" s="42">
        <v>0</v>
      </c>
      <c r="R11" s="37">
        <v>20</v>
      </c>
      <c r="S11" s="39">
        <v>2</v>
      </c>
      <c r="T11" s="32">
        <v>15</v>
      </c>
      <c r="U11" s="37">
        <v>20</v>
      </c>
      <c r="V11">
        <v>3</v>
      </c>
      <c r="W11" s="37"/>
      <c r="X11" s="37"/>
      <c r="Y11" s="40"/>
      <c r="Z11" s="41">
        <v>6</v>
      </c>
    </row>
    <row r="12" spans="1:27" ht="25.5" x14ac:dyDescent="0.25">
      <c r="A12" s="43">
        <v>4</v>
      </c>
      <c r="B12" s="44" t="s">
        <v>25</v>
      </c>
      <c r="C12" s="22">
        <v>0</v>
      </c>
      <c r="D12" s="22">
        <v>15</v>
      </c>
      <c r="E12" s="23">
        <v>15</v>
      </c>
      <c r="F12" s="45" t="s">
        <v>26</v>
      </c>
      <c r="G12" s="46">
        <v>85</v>
      </c>
      <c r="H12" s="32"/>
      <c r="I12" s="37"/>
      <c r="J12" s="47"/>
      <c r="K12" s="37"/>
      <c r="L12" s="37"/>
      <c r="M12" s="48"/>
      <c r="N12" s="32"/>
      <c r="O12" s="37"/>
      <c r="P12" s="47"/>
      <c r="Q12" s="37"/>
      <c r="R12" s="37"/>
      <c r="S12" s="48"/>
      <c r="T12" s="32">
        <v>0</v>
      </c>
      <c r="U12" s="37">
        <v>15</v>
      </c>
      <c r="V12" s="47">
        <v>2</v>
      </c>
      <c r="W12" s="37">
        <v>0</v>
      </c>
      <c r="X12" s="37" t="s">
        <v>27</v>
      </c>
      <c r="Y12" s="49">
        <v>2</v>
      </c>
      <c r="Z12" s="50">
        <v>4</v>
      </c>
    </row>
    <row r="13" spans="1:27" x14ac:dyDescent="0.25">
      <c r="A13" s="43">
        <v>5</v>
      </c>
      <c r="B13" s="44" t="s">
        <v>28</v>
      </c>
      <c r="C13" s="22">
        <v>0</v>
      </c>
      <c r="D13" s="22">
        <v>0</v>
      </c>
      <c r="E13" s="23">
        <v>0</v>
      </c>
      <c r="F13" s="45" t="s">
        <v>15</v>
      </c>
      <c r="G13" s="46">
        <v>150</v>
      </c>
      <c r="H13" s="32"/>
      <c r="I13" s="37"/>
      <c r="J13" s="47"/>
      <c r="K13" s="37"/>
      <c r="L13" s="37"/>
      <c r="M13" s="48"/>
      <c r="N13" s="32"/>
      <c r="O13" s="37"/>
      <c r="P13" s="47"/>
      <c r="Q13" s="37"/>
      <c r="R13" s="37"/>
      <c r="S13" s="48"/>
      <c r="T13" s="32"/>
      <c r="U13" s="37"/>
      <c r="V13" s="47"/>
      <c r="W13" s="37">
        <v>0</v>
      </c>
      <c r="X13" s="37" t="s">
        <v>29</v>
      </c>
      <c r="Y13" s="49">
        <v>6</v>
      </c>
      <c r="Z13" s="50">
        <v>6</v>
      </c>
    </row>
    <row r="14" spans="1:27" x14ac:dyDescent="0.25">
      <c r="A14" s="32"/>
      <c r="B14" s="51"/>
      <c r="C14" s="52"/>
      <c r="D14" s="52"/>
      <c r="E14" s="42"/>
      <c r="F14" s="53"/>
      <c r="G14" s="36"/>
      <c r="H14" s="32"/>
      <c r="I14" s="37"/>
      <c r="J14" s="38"/>
      <c r="K14" s="37"/>
      <c r="L14" s="37"/>
      <c r="M14" s="39"/>
      <c r="N14" s="32"/>
      <c r="O14" s="37"/>
      <c r="P14" s="38"/>
      <c r="Q14" s="37"/>
      <c r="R14" s="37"/>
      <c r="S14" s="39"/>
      <c r="T14" s="32"/>
      <c r="U14" s="37"/>
      <c r="V14" s="38"/>
      <c r="W14" s="37"/>
      <c r="X14" s="37"/>
      <c r="Y14" s="40"/>
      <c r="Z14" s="41"/>
    </row>
    <row r="15" spans="1:27" x14ac:dyDescent="0.25">
      <c r="A15" s="32"/>
      <c r="B15" s="54" t="s">
        <v>30</v>
      </c>
      <c r="C15" s="55">
        <f>SUM(C9:C14)</f>
        <v>35</v>
      </c>
      <c r="D15" s="55">
        <f>SUM(D9:D14)</f>
        <v>85</v>
      </c>
      <c r="E15" s="56">
        <f>C15+D15</f>
        <v>120</v>
      </c>
      <c r="F15" s="57"/>
      <c r="G15" s="58">
        <f t="shared" ref="G15:Y15" si="1">SUM(G9:G14)</f>
        <v>330</v>
      </c>
      <c r="H15" s="59">
        <f t="shared" si="1"/>
        <v>0</v>
      </c>
      <c r="I15" s="56">
        <f t="shared" si="1"/>
        <v>0</v>
      </c>
      <c r="J15" s="56">
        <f t="shared" si="1"/>
        <v>0</v>
      </c>
      <c r="K15" s="56">
        <f t="shared" si="1"/>
        <v>0</v>
      </c>
      <c r="L15" s="56">
        <f t="shared" si="1"/>
        <v>0</v>
      </c>
      <c r="M15" s="60">
        <f t="shared" si="1"/>
        <v>0</v>
      </c>
      <c r="N15" s="59">
        <f t="shared" si="1"/>
        <v>0</v>
      </c>
      <c r="O15" s="56">
        <f t="shared" si="1"/>
        <v>20</v>
      </c>
      <c r="P15" s="56">
        <f t="shared" si="1"/>
        <v>1</v>
      </c>
      <c r="Q15" s="56">
        <f t="shared" si="1"/>
        <v>0</v>
      </c>
      <c r="R15" s="56">
        <f t="shared" si="1"/>
        <v>20</v>
      </c>
      <c r="S15" s="60">
        <f t="shared" si="1"/>
        <v>2</v>
      </c>
      <c r="T15" s="59">
        <f t="shared" si="1"/>
        <v>35</v>
      </c>
      <c r="U15" s="56">
        <f t="shared" si="1"/>
        <v>45</v>
      </c>
      <c r="V15" s="56">
        <f t="shared" si="1"/>
        <v>7</v>
      </c>
      <c r="W15" s="56">
        <f t="shared" si="1"/>
        <v>0</v>
      </c>
      <c r="X15" s="56">
        <f t="shared" si="1"/>
        <v>0</v>
      </c>
      <c r="Y15" s="61">
        <f t="shared" si="1"/>
        <v>8</v>
      </c>
      <c r="Z15" s="62">
        <f>SUM(Z9:Z14)</f>
        <v>18</v>
      </c>
    </row>
    <row r="16" spans="1:27" ht="15.75" thickBot="1" x14ac:dyDescent="0.3">
      <c r="A16" s="63"/>
      <c r="B16" s="64" t="s">
        <v>31</v>
      </c>
      <c r="C16" s="65">
        <f>C15/E15</f>
        <v>0.29166666666666669</v>
      </c>
      <c r="D16" s="65">
        <f>D15/E15</f>
        <v>0.70833333333333337</v>
      </c>
      <c r="E16" s="66"/>
      <c r="F16" s="67"/>
      <c r="G16" s="68"/>
      <c r="H16" s="69"/>
      <c r="I16" s="66"/>
      <c r="J16" s="70"/>
      <c r="K16" s="66"/>
      <c r="L16" s="66"/>
      <c r="M16" s="71"/>
      <c r="N16" s="69"/>
      <c r="O16" s="66"/>
      <c r="P16" s="70"/>
      <c r="Q16" s="66"/>
      <c r="R16" s="66"/>
      <c r="S16" s="71"/>
      <c r="T16" s="69"/>
      <c r="U16" s="66"/>
      <c r="V16" s="70"/>
      <c r="W16" s="66"/>
      <c r="X16" s="66"/>
      <c r="Y16" s="72"/>
      <c r="Z16" s="73"/>
    </row>
    <row r="17" spans="1:26" ht="16.5" thickBot="1" x14ac:dyDescent="0.3">
      <c r="A17" s="74"/>
      <c r="B17" s="75" t="s">
        <v>32</v>
      </c>
      <c r="C17" s="76"/>
      <c r="D17" s="76"/>
      <c r="E17" s="77"/>
      <c r="F17" s="78"/>
      <c r="G17" s="79"/>
      <c r="H17" s="74"/>
      <c r="I17" s="80"/>
      <c r="J17" s="81"/>
      <c r="K17" s="80"/>
      <c r="L17" s="80"/>
      <c r="M17" s="82"/>
      <c r="N17" s="74"/>
      <c r="O17" s="80"/>
      <c r="P17" s="81"/>
      <c r="Q17" s="80"/>
      <c r="R17" s="80"/>
      <c r="S17" s="82"/>
      <c r="T17" s="74"/>
      <c r="U17" s="80"/>
      <c r="V17" s="81"/>
      <c r="W17" s="80"/>
      <c r="X17" s="80"/>
      <c r="Y17" s="83"/>
      <c r="Z17" s="84"/>
    </row>
    <row r="18" spans="1:26" x14ac:dyDescent="0.25">
      <c r="A18" s="26">
        <v>1</v>
      </c>
      <c r="B18" s="85" t="s">
        <v>33</v>
      </c>
      <c r="C18" s="86">
        <v>25</v>
      </c>
      <c r="D18" s="86">
        <v>40</v>
      </c>
      <c r="E18" s="87">
        <f>C18+D18</f>
        <v>65</v>
      </c>
      <c r="F18" s="337" t="s">
        <v>34</v>
      </c>
      <c r="G18" s="88">
        <v>40</v>
      </c>
      <c r="H18" s="26">
        <v>15</v>
      </c>
      <c r="I18" s="27" t="s">
        <v>35</v>
      </c>
      <c r="J18" s="28">
        <v>2</v>
      </c>
      <c r="K18" s="27">
        <v>10</v>
      </c>
      <c r="L18" s="27" t="s">
        <v>35</v>
      </c>
      <c r="M18" s="29">
        <v>2</v>
      </c>
      <c r="N18" s="26"/>
      <c r="O18" s="27"/>
      <c r="P18" s="28"/>
      <c r="Q18" s="27"/>
      <c r="R18" s="27"/>
      <c r="S18" s="29"/>
      <c r="T18" s="26"/>
      <c r="U18" s="27"/>
      <c r="V18" s="28"/>
      <c r="W18" s="27"/>
      <c r="X18" s="27"/>
      <c r="Y18" s="30"/>
      <c r="Z18" s="89">
        <v>4</v>
      </c>
    </row>
    <row r="19" spans="1:26" x14ac:dyDescent="0.25">
      <c r="A19" s="32">
        <v>2</v>
      </c>
      <c r="B19" s="90" t="s">
        <v>36</v>
      </c>
      <c r="C19" s="91">
        <v>15</v>
      </c>
      <c r="D19" s="91">
        <f t="shared" ref="D19:D29" si="2">I19+L19+O19+R19+U19+X19</f>
        <v>15</v>
      </c>
      <c r="E19" s="92">
        <f t="shared" ref="E19:E29" si="3">C19+D19</f>
        <v>30</v>
      </c>
      <c r="F19" s="24" t="s">
        <v>22</v>
      </c>
      <c r="G19" s="36">
        <v>20</v>
      </c>
      <c r="H19" s="32"/>
      <c r="I19" s="37"/>
      <c r="J19" s="38"/>
      <c r="K19" s="37">
        <v>15</v>
      </c>
      <c r="L19" s="37">
        <v>15</v>
      </c>
      <c r="M19" s="39">
        <v>2</v>
      </c>
      <c r="N19" s="32"/>
      <c r="O19" s="37"/>
      <c r="P19" s="38"/>
      <c r="Q19" s="37"/>
      <c r="R19" s="37"/>
      <c r="S19" s="39"/>
      <c r="T19" s="32"/>
      <c r="U19" s="37"/>
      <c r="V19" s="38"/>
      <c r="W19" s="37"/>
      <c r="X19" s="37"/>
      <c r="Y19" s="40"/>
      <c r="Z19" s="41">
        <v>2</v>
      </c>
    </row>
    <row r="20" spans="1:26" x14ac:dyDescent="0.25">
      <c r="A20" s="20">
        <v>3</v>
      </c>
      <c r="B20" s="93" t="s">
        <v>37</v>
      </c>
      <c r="C20" s="22">
        <v>25</v>
      </c>
      <c r="D20" s="22">
        <v>40</v>
      </c>
      <c r="E20" s="23">
        <f t="shared" si="3"/>
        <v>65</v>
      </c>
      <c r="F20" s="94" t="s">
        <v>38</v>
      </c>
      <c r="G20" s="25">
        <v>60</v>
      </c>
      <c r="H20" s="20"/>
      <c r="I20" s="95"/>
      <c r="J20" s="96"/>
      <c r="K20" s="95"/>
      <c r="L20" s="95"/>
      <c r="M20" s="97"/>
      <c r="N20" s="20">
        <v>10</v>
      </c>
      <c r="O20" s="95">
        <v>15</v>
      </c>
      <c r="P20" s="96">
        <v>2</v>
      </c>
      <c r="Q20" s="95">
        <v>15</v>
      </c>
      <c r="R20" s="95">
        <v>25</v>
      </c>
      <c r="S20" s="97">
        <v>3</v>
      </c>
      <c r="T20" s="20"/>
      <c r="U20" s="95"/>
      <c r="V20" s="96"/>
      <c r="W20" s="95"/>
      <c r="X20" s="95"/>
      <c r="Y20" s="98"/>
      <c r="Z20" s="31">
        <v>5</v>
      </c>
    </row>
    <row r="21" spans="1:26" x14ac:dyDescent="0.25">
      <c r="A21" s="32">
        <v>4</v>
      </c>
      <c r="B21" s="99" t="s">
        <v>39</v>
      </c>
      <c r="C21" s="109">
        <v>10</v>
      </c>
      <c r="D21" s="109">
        <f t="shared" si="2"/>
        <v>30</v>
      </c>
      <c r="E21" s="110">
        <f t="shared" si="3"/>
        <v>40</v>
      </c>
      <c r="F21" s="53" t="s">
        <v>15</v>
      </c>
      <c r="G21" s="36">
        <v>35</v>
      </c>
      <c r="H21" s="32"/>
      <c r="I21" s="37"/>
      <c r="J21" s="38"/>
      <c r="K21" s="42"/>
      <c r="L21" s="42"/>
      <c r="M21" s="250"/>
      <c r="N21" s="102">
        <v>10</v>
      </c>
      <c r="O21" s="37">
        <v>30</v>
      </c>
      <c r="P21" s="38">
        <v>3</v>
      </c>
      <c r="Q21" s="37"/>
      <c r="R21" s="37"/>
      <c r="S21" s="39"/>
      <c r="T21" s="32"/>
      <c r="U21" s="37"/>
      <c r="V21" s="38"/>
      <c r="W21" s="37"/>
      <c r="X21" s="37"/>
      <c r="Y21" s="40"/>
      <c r="Z21" s="41">
        <v>3</v>
      </c>
    </row>
    <row r="22" spans="1:26" x14ac:dyDescent="0.25">
      <c r="A22" s="20">
        <v>5</v>
      </c>
      <c r="B22" s="100" t="s">
        <v>40</v>
      </c>
      <c r="C22" s="109">
        <v>15</v>
      </c>
      <c r="D22" s="109">
        <v>25</v>
      </c>
      <c r="E22" s="110">
        <v>40</v>
      </c>
      <c r="F22" s="53" t="s">
        <v>15</v>
      </c>
      <c r="G22" s="36">
        <v>35</v>
      </c>
      <c r="H22" s="32"/>
      <c r="I22" s="37"/>
      <c r="J22" s="38"/>
      <c r="K22" s="42">
        <v>15</v>
      </c>
      <c r="L22" s="42">
        <v>25</v>
      </c>
      <c r="M22" s="250">
        <v>3</v>
      </c>
      <c r="N22" s="102"/>
      <c r="O22" s="37"/>
      <c r="P22" s="38"/>
      <c r="Q22" s="37"/>
      <c r="R22" s="37"/>
      <c r="S22" s="39"/>
      <c r="T22" s="32"/>
      <c r="U22" s="37"/>
      <c r="V22" s="38"/>
      <c r="W22" s="37"/>
      <c r="X22" s="37"/>
      <c r="Y22" s="40"/>
      <c r="Z22" s="41">
        <v>3</v>
      </c>
    </row>
    <row r="23" spans="1:26" x14ac:dyDescent="0.25">
      <c r="A23" s="20">
        <v>6</v>
      </c>
      <c r="B23" s="100" t="s">
        <v>41</v>
      </c>
      <c r="C23" s="109">
        <v>10</v>
      </c>
      <c r="D23" s="109">
        <v>20</v>
      </c>
      <c r="E23" s="110">
        <v>30</v>
      </c>
      <c r="F23" s="24" t="s">
        <v>22</v>
      </c>
      <c r="G23" s="101">
        <v>20</v>
      </c>
      <c r="H23" s="102"/>
      <c r="I23" s="42"/>
      <c r="J23" s="103"/>
      <c r="K23" s="42">
        <v>10</v>
      </c>
      <c r="L23" s="42">
        <v>20</v>
      </c>
      <c r="M23" s="250">
        <v>2</v>
      </c>
      <c r="N23" s="102"/>
      <c r="O23" s="37"/>
      <c r="P23" s="38"/>
      <c r="Q23" s="37"/>
      <c r="R23" s="37"/>
      <c r="S23" s="39"/>
      <c r="T23" s="32"/>
      <c r="U23" s="37"/>
      <c r="V23" s="38"/>
      <c r="W23" s="37"/>
      <c r="X23" s="37"/>
      <c r="Y23" s="40"/>
      <c r="Z23" s="41">
        <v>3</v>
      </c>
    </row>
    <row r="24" spans="1:26" x14ac:dyDescent="0.25">
      <c r="A24" s="32">
        <v>7</v>
      </c>
      <c r="B24" s="93" t="s">
        <v>42</v>
      </c>
      <c r="C24" s="22">
        <v>10</v>
      </c>
      <c r="D24" s="22">
        <f t="shared" si="2"/>
        <v>15</v>
      </c>
      <c r="E24" s="23">
        <v>25</v>
      </c>
      <c r="F24" s="24" t="s">
        <v>22</v>
      </c>
      <c r="G24" s="36">
        <v>25</v>
      </c>
      <c r="H24" s="32">
        <v>10</v>
      </c>
      <c r="I24" s="37">
        <v>15</v>
      </c>
      <c r="J24" s="38">
        <v>2</v>
      </c>
      <c r="K24" s="37"/>
      <c r="L24" s="37"/>
      <c r="M24" s="39"/>
      <c r="N24" s="32"/>
      <c r="O24" s="37"/>
      <c r="P24" s="38"/>
      <c r="Q24" s="37"/>
      <c r="R24" s="37"/>
      <c r="S24" s="39"/>
      <c r="T24" s="32"/>
      <c r="U24" s="37"/>
      <c r="V24" s="38"/>
      <c r="W24" s="37"/>
      <c r="X24" s="37"/>
      <c r="Y24" s="40"/>
      <c r="Z24" s="41">
        <v>2</v>
      </c>
    </row>
    <row r="25" spans="1:26" x14ac:dyDescent="0.25">
      <c r="A25" s="20">
        <v>8</v>
      </c>
      <c r="B25" s="99" t="s">
        <v>43</v>
      </c>
      <c r="C25" s="22">
        <v>25</v>
      </c>
      <c r="D25" s="22">
        <f t="shared" si="2"/>
        <v>0</v>
      </c>
      <c r="E25" s="23">
        <f t="shared" si="3"/>
        <v>25</v>
      </c>
      <c r="F25" s="24" t="s">
        <v>22</v>
      </c>
      <c r="G25" s="36">
        <v>25</v>
      </c>
      <c r="H25" s="32">
        <v>25</v>
      </c>
      <c r="I25" s="37">
        <v>0</v>
      </c>
      <c r="J25" s="104">
        <v>2</v>
      </c>
      <c r="K25" s="37"/>
      <c r="L25" s="37"/>
      <c r="M25" s="105"/>
      <c r="N25" s="32"/>
      <c r="O25" s="37"/>
      <c r="P25" s="104"/>
      <c r="Q25" s="37"/>
      <c r="R25" s="37"/>
      <c r="S25" s="105"/>
      <c r="T25" s="32"/>
      <c r="U25" s="37"/>
      <c r="V25" s="104"/>
      <c r="W25" s="37"/>
      <c r="X25" s="37"/>
      <c r="Y25" s="106"/>
      <c r="Z25" s="107">
        <v>2</v>
      </c>
    </row>
    <row r="26" spans="1:26" x14ac:dyDescent="0.25">
      <c r="A26" s="20">
        <v>9</v>
      </c>
      <c r="B26" s="100" t="s">
        <v>144</v>
      </c>
      <c r="C26" s="109">
        <v>10</v>
      </c>
      <c r="D26" s="109">
        <v>15</v>
      </c>
      <c r="E26" s="110">
        <v>25</v>
      </c>
      <c r="F26" s="24" t="s">
        <v>22</v>
      </c>
      <c r="G26" s="101">
        <v>25</v>
      </c>
      <c r="H26" s="32"/>
      <c r="I26" s="37"/>
      <c r="J26" s="104"/>
      <c r="K26" s="42">
        <v>10</v>
      </c>
      <c r="L26" s="42">
        <v>15</v>
      </c>
      <c r="M26" s="250">
        <v>2</v>
      </c>
      <c r="N26" s="32"/>
      <c r="O26" s="37"/>
      <c r="P26" s="104"/>
      <c r="Q26" s="37"/>
      <c r="R26" s="37"/>
      <c r="S26" s="105"/>
      <c r="T26" s="32"/>
      <c r="U26" s="37"/>
      <c r="V26" s="104"/>
      <c r="W26" s="37"/>
      <c r="X26" s="37"/>
      <c r="Y26" s="106"/>
      <c r="Z26" s="107"/>
    </row>
    <row r="27" spans="1:26" x14ac:dyDescent="0.25">
      <c r="A27" s="32">
        <v>10</v>
      </c>
      <c r="B27" s="99" t="s">
        <v>44</v>
      </c>
      <c r="C27" s="22">
        <v>10</v>
      </c>
      <c r="D27" s="22">
        <v>15</v>
      </c>
      <c r="E27" s="23">
        <f t="shared" si="3"/>
        <v>25</v>
      </c>
      <c r="F27" s="24" t="s">
        <v>22</v>
      </c>
      <c r="G27" s="36">
        <v>25</v>
      </c>
      <c r="H27" s="32"/>
      <c r="I27" s="37"/>
      <c r="J27" s="38"/>
      <c r="K27" s="37"/>
      <c r="L27" s="37"/>
      <c r="M27" s="39"/>
      <c r="N27" s="32"/>
      <c r="O27" s="37"/>
      <c r="P27" s="38"/>
      <c r="Q27" s="37"/>
      <c r="R27" s="37"/>
      <c r="S27" s="39"/>
      <c r="T27" s="32">
        <v>10</v>
      </c>
      <c r="U27" s="37">
        <v>15</v>
      </c>
      <c r="V27" s="38">
        <v>2</v>
      </c>
      <c r="W27" s="37"/>
      <c r="X27" s="37"/>
      <c r="Y27" s="40"/>
      <c r="Z27" s="41">
        <v>2</v>
      </c>
    </row>
    <row r="28" spans="1:26" x14ac:dyDescent="0.25">
      <c r="A28" s="32">
        <v>11</v>
      </c>
      <c r="B28" s="99" t="s">
        <v>45</v>
      </c>
      <c r="C28" s="22">
        <v>15</v>
      </c>
      <c r="D28" s="22">
        <f t="shared" si="2"/>
        <v>0</v>
      </c>
      <c r="E28" s="23">
        <v>15</v>
      </c>
      <c r="F28" s="24" t="s">
        <v>22</v>
      </c>
      <c r="G28" s="36">
        <v>10</v>
      </c>
      <c r="H28" s="32"/>
      <c r="I28" s="37"/>
      <c r="J28" s="38"/>
      <c r="K28" s="37"/>
      <c r="L28" s="37"/>
      <c r="M28" s="39"/>
      <c r="N28" s="32"/>
      <c r="O28" s="37"/>
      <c r="P28" s="38"/>
      <c r="Q28" s="37"/>
      <c r="R28" s="37"/>
      <c r="S28" s="39"/>
      <c r="T28" s="32"/>
      <c r="U28" s="37"/>
      <c r="V28" s="38"/>
      <c r="W28" s="37">
        <v>15</v>
      </c>
      <c r="X28" s="37">
        <v>0</v>
      </c>
      <c r="Y28" s="40">
        <v>1</v>
      </c>
      <c r="Z28" s="41">
        <v>1</v>
      </c>
    </row>
    <row r="29" spans="1:26" x14ac:dyDescent="0.25">
      <c r="A29" s="20">
        <v>12</v>
      </c>
      <c r="B29" s="99" t="s">
        <v>46</v>
      </c>
      <c r="C29" s="22">
        <v>15</v>
      </c>
      <c r="D29" s="22">
        <f t="shared" si="2"/>
        <v>0</v>
      </c>
      <c r="E29" s="23">
        <f t="shared" si="3"/>
        <v>15</v>
      </c>
      <c r="F29" s="24" t="s">
        <v>22</v>
      </c>
      <c r="G29" s="36">
        <v>10</v>
      </c>
      <c r="H29" s="32">
        <v>15</v>
      </c>
      <c r="I29" s="37">
        <v>0</v>
      </c>
      <c r="J29" s="38">
        <v>1</v>
      </c>
      <c r="K29" s="37"/>
      <c r="L29" s="37"/>
      <c r="M29" s="39"/>
      <c r="N29" s="32"/>
      <c r="O29" s="37"/>
      <c r="P29" s="108"/>
      <c r="Q29" s="37"/>
      <c r="R29" s="38"/>
      <c r="S29" s="39"/>
      <c r="T29" s="32"/>
      <c r="U29" s="37"/>
      <c r="V29" s="38"/>
      <c r="W29" s="37"/>
      <c r="X29" s="37"/>
      <c r="Y29" s="40"/>
      <c r="Z29" s="41">
        <v>1</v>
      </c>
    </row>
    <row r="30" spans="1:26" x14ac:dyDescent="0.25">
      <c r="A30" s="32"/>
      <c r="B30" s="111" t="s">
        <v>47</v>
      </c>
      <c r="C30" s="55">
        <f>SUM(C18:C29)</f>
        <v>185</v>
      </c>
      <c r="D30" s="55">
        <f>SUM(D18:D29)</f>
        <v>215</v>
      </c>
      <c r="E30" s="56">
        <f>C30+D30</f>
        <v>400</v>
      </c>
      <c r="F30" s="35"/>
      <c r="G30" s="112">
        <f t="shared" ref="G30:Z30" si="4">SUM(G18:G29)</f>
        <v>330</v>
      </c>
      <c r="H30" s="113">
        <f t="shared" si="4"/>
        <v>65</v>
      </c>
      <c r="I30" s="35">
        <f t="shared" si="4"/>
        <v>15</v>
      </c>
      <c r="J30" s="35">
        <f t="shared" si="4"/>
        <v>7</v>
      </c>
      <c r="K30" s="35">
        <f t="shared" si="4"/>
        <v>60</v>
      </c>
      <c r="L30" s="35">
        <f t="shared" si="4"/>
        <v>75</v>
      </c>
      <c r="M30" s="114">
        <f t="shared" si="4"/>
        <v>11</v>
      </c>
      <c r="N30" s="113">
        <f t="shared" si="4"/>
        <v>20</v>
      </c>
      <c r="O30" s="35">
        <f t="shared" si="4"/>
        <v>45</v>
      </c>
      <c r="P30" s="35">
        <f t="shared" si="4"/>
        <v>5</v>
      </c>
      <c r="Q30" s="35">
        <f t="shared" si="4"/>
        <v>15</v>
      </c>
      <c r="R30" s="35">
        <f t="shared" si="4"/>
        <v>25</v>
      </c>
      <c r="S30" s="114">
        <f t="shared" si="4"/>
        <v>3</v>
      </c>
      <c r="T30" s="113">
        <f t="shared" si="4"/>
        <v>10</v>
      </c>
      <c r="U30" s="35">
        <f t="shared" si="4"/>
        <v>15</v>
      </c>
      <c r="V30" s="35">
        <f t="shared" si="4"/>
        <v>2</v>
      </c>
      <c r="W30" s="35">
        <f t="shared" si="4"/>
        <v>15</v>
      </c>
      <c r="X30" s="35">
        <f t="shared" si="4"/>
        <v>0</v>
      </c>
      <c r="Y30" s="114">
        <f t="shared" si="4"/>
        <v>1</v>
      </c>
      <c r="Z30" s="115">
        <f t="shared" si="4"/>
        <v>28</v>
      </c>
    </row>
    <row r="31" spans="1:26" ht="15.75" thickBot="1" x14ac:dyDescent="0.3">
      <c r="A31" s="63"/>
      <c r="B31" s="64" t="s">
        <v>31</v>
      </c>
      <c r="C31" s="336">
        <f>C30/E30</f>
        <v>0.46250000000000002</v>
      </c>
      <c r="D31" s="65">
        <f>D30/E30</f>
        <v>0.53749999999999998</v>
      </c>
      <c r="E31" s="67"/>
      <c r="F31" s="67"/>
      <c r="G31" s="67"/>
      <c r="H31" s="69"/>
      <c r="I31" s="66"/>
      <c r="J31" s="66"/>
      <c r="K31" s="66"/>
      <c r="L31" s="66"/>
      <c r="M31" s="116"/>
      <c r="N31" s="69"/>
      <c r="O31" s="66"/>
      <c r="P31" s="66"/>
      <c r="Q31" s="66"/>
      <c r="R31" s="66"/>
      <c r="S31" s="116"/>
      <c r="T31" s="69"/>
      <c r="U31" s="66"/>
      <c r="V31" s="66"/>
      <c r="W31" s="66"/>
      <c r="X31" s="66"/>
      <c r="Y31" s="117"/>
      <c r="Z31" s="118"/>
    </row>
    <row r="32" spans="1:26" ht="15.75" thickBot="1" x14ac:dyDescent="0.3">
      <c r="A32" s="119" t="s">
        <v>48</v>
      </c>
      <c r="B32" s="120" t="s">
        <v>49</v>
      </c>
      <c r="C32" s="14"/>
      <c r="D32" s="14"/>
      <c r="E32" s="14"/>
      <c r="F32" s="14"/>
      <c r="G32" s="121"/>
      <c r="H32" s="18"/>
      <c r="I32" s="14"/>
      <c r="J32" s="14"/>
      <c r="K32" s="14"/>
      <c r="L32" s="14"/>
      <c r="M32" s="17"/>
      <c r="N32" s="18"/>
      <c r="O32" s="14"/>
      <c r="P32" s="14"/>
      <c r="Q32" s="14"/>
      <c r="R32" s="14"/>
      <c r="S32" s="17"/>
      <c r="T32" s="18"/>
      <c r="U32" s="14"/>
      <c r="V32" s="14"/>
      <c r="W32" s="14"/>
      <c r="X32" s="14"/>
      <c r="Y32" s="14"/>
      <c r="Z32" s="19"/>
    </row>
    <row r="33" spans="1:26" x14ac:dyDescent="0.25">
      <c r="A33" s="20">
        <v>1</v>
      </c>
      <c r="B33" s="122" t="s">
        <v>50</v>
      </c>
      <c r="C33" s="22">
        <v>30</v>
      </c>
      <c r="D33" s="22">
        <f t="shared" ref="D33:D38" si="5">I33+L33+O33+R33+U33+X33</f>
        <v>30</v>
      </c>
      <c r="E33" s="23">
        <f t="shared" ref="E33:E38" si="6">C33+D33</f>
        <v>60</v>
      </c>
      <c r="F33" s="24" t="s">
        <v>15</v>
      </c>
      <c r="G33" s="25">
        <v>60</v>
      </c>
      <c r="H33" s="20">
        <v>15</v>
      </c>
      <c r="I33" s="95">
        <v>15</v>
      </c>
      <c r="J33" s="96">
        <v>2</v>
      </c>
      <c r="K33" s="95">
        <v>15</v>
      </c>
      <c r="L33" s="95">
        <v>15</v>
      </c>
      <c r="M33" s="97">
        <v>3</v>
      </c>
      <c r="N33" s="20"/>
      <c r="O33" s="95"/>
      <c r="P33" s="96"/>
      <c r="Q33" s="95"/>
      <c r="R33" s="95"/>
      <c r="S33" s="97"/>
      <c r="T33" s="123"/>
      <c r="U33" s="95"/>
      <c r="V33" s="96"/>
      <c r="W33" s="95"/>
      <c r="X33" s="95"/>
      <c r="Y33" s="98"/>
      <c r="Z33" s="31">
        <v>5</v>
      </c>
    </row>
    <row r="34" spans="1:26" x14ac:dyDescent="0.25">
      <c r="A34" s="32">
        <v>2</v>
      </c>
      <c r="B34" s="99" t="s">
        <v>51</v>
      </c>
      <c r="C34" s="22">
        <v>20</v>
      </c>
      <c r="D34" s="22">
        <v>20</v>
      </c>
      <c r="E34" s="23">
        <f t="shared" si="6"/>
        <v>40</v>
      </c>
      <c r="F34" s="53" t="s">
        <v>15</v>
      </c>
      <c r="G34" s="36">
        <v>40</v>
      </c>
      <c r="H34" s="32">
        <v>20</v>
      </c>
      <c r="I34" s="37">
        <v>20</v>
      </c>
      <c r="J34" s="38">
        <v>3</v>
      </c>
      <c r="K34" s="124"/>
      <c r="L34" s="37"/>
      <c r="M34" s="39"/>
      <c r="N34" s="32"/>
      <c r="O34" s="37"/>
      <c r="P34" s="38"/>
      <c r="Q34" s="124"/>
      <c r="R34" s="37"/>
      <c r="S34" s="39"/>
      <c r="T34" s="125"/>
      <c r="U34" s="37"/>
      <c r="V34" s="38"/>
      <c r="W34" s="37"/>
      <c r="X34" s="37"/>
      <c r="Y34" s="40"/>
      <c r="Z34" s="41">
        <v>3</v>
      </c>
    </row>
    <row r="35" spans="1:26" x14ac:dyDescent="0.25">
      <c r="A35" s="32">
        <v>3</v>
      </c>
      <c r="B35" s="126" t="s">
        <v>52</v>
      </c>
      <c r="C35" s="22">
        <v>10</v>
      </c>
      <c r="D35" s="22">
        <v>10</v>
      </c>
      <c r="E35" s="23">
        <v>20</v>
      </c>
      <c r="F35" s="24" t="s">
        <v>22</v>
      </c>
      <c r="G35" s="36">
        <v>10</v>
      </c>
      <c r="H35" s="102"/>
      <c r="I35" s="42"/>
      <c r="J35" s="103"/>
      <c r="K35" s="124">
        <v>10</v>
      </c>
      <c r="L35" s="37">
        <v>10</v>
      </c>
      <c r="M35" s="39">
        <v>1</v>
      </c>
      <c r="N35" s="32"/>
      <c r="O35" s="37"/>
      <c r="P35" s="38"/>
      <c r="Q35" s="124"/>
      <c r="R35" s="37"/>
      <c r="S35" s="39"/>
      <c r="T35" s="125"/>
      <c r="U35" s="37"/>
      <c r="V35" s="38"/>
      <c r="W35" s="37"/>
      <c r="X35" s="37"/>
      <c r="Y35" s="40"/>
      <c r="Z35" s="41">
        <v>1</v>
      </c>
    </row>
    <row r="36" spans="1:26" x14ac:dyDescent="0.25">
      <c r="A36" s="32">
        <v>4</v>
      </c>
      <c r="B36" s="99" t="s">
        <v>53</v>
      </c>
      <c r="C36" s="22">
        <v>30</v>
      </c>
      <c r="D36" s="22">
        <f t="shared" si="5"/>
        <v>0</v>
      </c>
      <c r="E36" s="23">
        <f t="shared" si="6"/>
        <v>30</v>
      </c>
      <c r="F36" s="24" t="s">
        <v>22</v>
      </c>
      <c r="G36" s="36">
        <v>20</v>
      </c>
      <c r="H36" s="32"/>
      <c r="I36" s="37"/>
      <c r="J36" s="38"/>
      <c r="K36" s="37"/>
      <c r="L36" s="37"/>
      <c r="M36" s="39"/>
      <c r="N36" s="32">
        <v>30</v>
      </c>
      <c r="O36" s="37">
        <v>0</v>
      </c>
      <c r="P36" s="38">
        <v>2</v>
      </c>
      <c r="Q36" s="37"/>
      <c r="R36" s="37"/>
      <c r="S36" s="39"/>
      <c r="T36" s="32"/>
      <c r="U36" s="37"/>
      <c r="V36" s="38"/>
      <c r="W36" s="37"/>
      <c r="X36" s="37"/>
      <c r="Y36" s="40"/>
      <c r="Z36" s="41">
        <v>2</v>
      </c>
    </row>
    <row r="37" spans="1:26" ht="25.5" x14ac:dyDescent="0.25">
      <c r="A37" s="20">
        <v>5</v>
      </c>
      <c r="B37" s="99" t="s">
        <v>54</v>
      </c>
      <c r="C37" s="22">
        <v>15</v>
      </c>
      <c r="D37" s="22">
        <f t="shared" si="5"/>
        <v>0</v>
      </c>
      <c r="E37" s="23">
        <f t="shared" si="6"/>
        <v>15</v>
      </c>
      <c r="F37" s="24" t="s">
        <v>22</v>
      </c>
      <c r="G37" s="36">
        <v>10</v>
      </c>
      <c r="H37" s="32">
        <v>15</v>
      </c>
      <c r="I37" s="37">
        <v>0</v>
      </c>
      <c r="J37" s="38">
        <v>1</v>
      </c>
      <c r="K37" s="37"/>
      <c r="L37" s="37"/>
      <c r="M37" s="39"/>
      <c r="N37" s="102"/>
      <c r="O37" s="42"/>
      <c r="P37" s="103"/>
      <c r="Q37" s="37"/>
      <c r="R37" s="37"/>
      <c r="S37" s="39"/>
      <c r="T37" s="32"/>
      <c r="U37" s="37"/>
      <c r="V37" s="38"/>
      <c r="W37" s="37"/>
      <c r="X37" s="37"/>
      <c r="Y37" s="40"/>
      <c r="Z37" s="41">
        <v>1</v>
      </c>
    </row>
    <row r="38" spans="1:26" x14ac:dyDescent="0.25">
      <c r="A38" s="32">
        <v>6</v>
      </c>
      <c r="B38" s="99" t="s">
        <v>55</v>
      </c>
      <c r="C38" s="22">
        <v>15</v>
      </c>
      <c r="D38" s="22">
        <f t="shared" si="5"/>
        <v>0</v>
      </c>
      <c r="E38" s="23">
        <f t="shared" si="6"/>
        <v>15</v>
      </c>
      <c r="F38" s="24" t="s">
        <v>22</v>
      </c>
      <c r="G38" s="36">
        <v>10</v>
      </c>
      <c r="H38" s="102"/>
      <c r="I38" s="42"/>
      <c r="J38" s="103"/>
      <c r="K38" s="37"/>
      <c r="L38" s="37"/>
      <c r="M38" s="39"/>
      <c r="N38" s="102">
        <v>15</v>
      </c>
      <c r="O38" s="42">
        <v>0</v>
      </c>
      <c r="P38" s="103">
        <v>1</v>
      </c>
      <c r="Q38" s="37"/>
      <c r="R38" s="37"/>
      <c r="S38" s="39"/>
      <c r="T38" s="32"/>
      <c r="U38" s="37"/>
      <c r="V38" s="38"/>
      <c r="W38" s="37"/>
      <c r="X38" s="37"/>
      <c r="Y38" s="40"/>
      <c r="Z38" s="41">
        <v>1</v>
      </c>
    </row>
    <row r="39" spans="1:26" x14ac:dyDescent="0.25">
      <c r="A39" s="32"/>
      <c r="B39" s="111" t="s">
        <v>47</v>
      </c>
      <c r="C39" s="128">
        <f>SUM(C33:C38)</f>
        <v>120</v>
      </c>
      <c r="D39" s="128">
        <f>SUM(D33:D38)</f>
        <v>60</v>
      </c>
      <c r="E39" s="128">
        <f>SUM(E33:E38)</f>
        <v>180</v>
      </c>
      <c r="F39" s="35"/>
      <c r="G39" s="112">
        <f t="shared" ref="G39:M39" si="7">SUM(G33:G38)</f>
        <v>150</v>
      </c>
      <c r="H39" s="113">
        <f t="shared" si="7"/>
        <v>50</v>
      </c>
      <c r="I39" s="35">
        <f t="shared" si="7"/>
        <v>35</v>
      </c>
      <c r="J39" s="35">
        <f t="shared" si="7"/>
        <v>6</v>
      </c>
      <c r="K39" s="35">
        <f t="shared" si="7"/>
        <v>25</v>
      </c>
      <c r="L39" s="35">
        <f t="shared" si="7"/>
        <v>25</v>
      </c>
      <c r="M39" s="114">
        <f t="shared" si="7"/>
        <v>4</v>
      </c>
      <c r="N39" s="113">
        <f>SUM(N33:N36)</f>
        <v>30</v>
      </c>
      <c r="O39" s="35">
        <f>SUM(O33:O36)</f>
        <v>0</v>
      </c>
      <c r="P39" s="35">
        <f>SUM(P33:P38)</f>
        <v>3</v>
      </c>
      <c r="Q39" s="35">
        <f t="shared" ref="Q39:Y39" si="8">SUM(Q33:Q36)</f>
        <v>0</v>
      </c>
      <c r="R39" s="35">
        <f t="shared" si="8"/>
        <v>0</v>
      </c>
      <c r="S39" s="114">
        <f t="shared" si="8"/>
        <v>0</v>
      </c>
      <c r="T39" s="113">
        <f t="shared" si="8"/>
        <v>0</v>
      </c>
      <c r="U39" s="35">
        <f t="shared" si="8"/>
        <v>0</v>
      </c>
      <c r="V39" s="35">
        <f t="shared" si="8"/>
        <v>0</v>
      </c>
      <c r="W39" s="35">
        <f t="shared" si="8"/>
        <v>0</v>
      </c>
      <c r="X39" s="35">
        <f t="shared" si="8"/>
        <v>0</v>
      </c>
      <c r="Y39" s="114">
        <f t="shared" si="8"/>
        <v>0</v>
      </c>
      <c r="Z39" s="115">
        <f>SUM(Z33:Z38)</f>
        <v>13</v>
      </c>
    </row>
    <row r="40" spans="1:26" ht="15.75" thickBot="1" x14ac:dyDescent="0.3">
      <c r="A40" s="129"/>
      <c r="B40" s="130" t="s">
        <v>31</v>
      </c>
      <c r="C40" s="131">
        <f>C39/E39</f>
        <v>0.66666666666666663</v>
      </c>
      <c r="D40" s="131">
        <f>D39/E39</f>
        <v>0.33333333333333331</v>
      </c>
      <c r="E40" s="132"/>
      <c r="F40" s="133"/>
      <c r="G40" s="134"/>
      <c r="H40" s="135"/>
      <c r="I40" s="133"/>
      <c r="J40" s="133"/>
      <c r="K40" s="133"/>
      <c r="L40" s="133"/>
      <c r="M40" s="134"/>
      <c r="N40" s="135"/>
      <c r="O40" s="133"/>
      <c r="P40" s="133"/>
      <c r="Q40" s="133"/>
      <c r="R40" s="133"/>
      <c r="S40" s="134"/>
      <c r="T40" s="135"/>
      <c r="U40" s="133"/>
      <c r="V40" s="133"/>
      <c r="W40" s="133"/>
      <c r="X40" s="133"/>
      <c r="Y40" s="133"/>
      <c r="Z40" s="136"/>
    </row>
    <row r="41" spans="1:26" ht="15.75" thickBot="1" x14ac:dyDescent="0.3">
      <c r="A41" s="119" t="s">
        <v>56</v>
      </c>
      <c r="B41" s="137" t="s">
        <v>57</v>
      </c>
      <c r="C41" s="138"/>
      <c r="D41" s="139"/>
      <c r="E41" s="140"/>
      <c r="F41" s="139"/>
      <c r="G41" s="141"/>
      <c r="H41" s="142"/>
      <c r="I41" s="141"/>
      <c r="J41" s="141"/>
      <c r="K41" s="141"/>
      <c r="L41" s="141"/>
      <c r="M41" s="143"/>
      <c r="N41" s="142"/>
      <c r="O41" s="141"/>
      <c r="P41" s="141"/>
      <c r="Q41" s="141"/>
      <c r="R41" s="141"/>
      <c r="S41" s="143"/>
      <c r="T41" s="142"/>
      <c r="U41" s="141"/>
      <c r="V41" s="141"/>
      <c r="W41" s="141"/>
      <c r="X41" s="141"/>
      <c r="Y41" s="141"/>
      <c r="Z41" s="144"/>
    </row>
    <row r="42" spans="1:26" x14ac:dyDescent="0.25">
      <c r="A42" s="20">
        <v>1</v>
      </c>
      <c r="B42" s="122" t="s">
        <v>145</v>
      </c>
      <c r="C42" s="22">
        <v>20</v>
      </c>
      <c r="D42" s="22">
        <f t="shared" ref="D42:D45" si="9">I42+L42+O42+R42+U42+X42</f>
        <v>10</v>
      </c>
      <c r="E42" s="23">
        <f>C42+D42</f>
        <v>30</v>
      </c>
      <c r="F42" s="24" t="s">
        <v>22</v>
      </c>
      <c r="G42" s="25">
        <v>30</v>
      </c>
      <c r="H42" s="26"/>
      <c r="I42" s="27"/>
      <c r="J42" s="28"/>
      <c r="K42" s="27">
        <v>20</v>
      </c>
      <c r="L42" s="27">
        <v>10</v>
      </c>
      <c r="M42" s="29">
        <v>2</v>
      </c>
      <c r="N42" s="26"/>
      <c r="O42" s="27"/>
      <c r="P42" s="28"/>
      <c r="Q42" s="27"/>
      <c r="R42" s="27"/>
      <c r="S42" s="29"/>
      <c r="T42" s="26"/>
      <c r="U42" s="27"/>
      <c r="V42" s="28"/>
      <c r="W42" s="145"/>
      <c r="X42" s="27"/>
      <c r="Y42" s="30"/>
      <c r="Z42" s="31">
        <v>2</v>
      </c>
    </row>
    <row r="43" spans="1:26" x14ac:dyDescent="0.25">
      <c r="A43" s="20">
        <v>2</v>
      </c>
      <c r="B43" s="122" t="s">
        <v>58</v>
      </c>
      <c r="C43" s="22">
        <v>5</v>
      </c>
      <c r="D43" s="22">
        <v>25</v>
      </c>
      <c r="E43" s="23">
        <v>30</v>
      </c>
      <c r="F43" s="24" t="s">
        <v>22</v>
      </c>
      <c r="G43" s="25">
        <v>30</v>
      </c>
      <c r="H43" s="20">
        <v>5</v>
      </c>
      <c r="I43" s="95">
        <v>25</v>
      </c>
      <c r="J43" s="96">
        <v>2</v>
      </c>
      <c r="K43" s="95"/>
      <c r="L43" s="95"/>
      <c r="M43" s="97"/>
      <c r="N43" s="20"/>
      <c r="O43" s="95"/>
      <c r="P43" s="96"/>
      <c r="Q43" s="95"/>
      <c r="R43" s="95"/>
      <c r="S43" s="97"/>
      <c r="T43" s="20"/>
      <c r="U43" s="95"/>
      <c r="V43" s="96"/>
      <c r="W43" s="146"/>
      <c r="X43" s="95"/>
      <c r="Y43" s="98"/>
      <c r="Z43" s="31">
        <v>2</v>
      </c>
    </row>
    <row r="44" spans="1:26" ht="25.5" x14ac:dyDescent="0.25">
      <c r="A44" s="32">
        <v>3</v>
      </c>
      <c r="B44" s="99" t="s">
        <v>59</v>
      </c>
      <c r="C44" s="22">
        <v>30</v>
      </c>
      <c r="D44" s="22">
        <f t="shared" si="9"/>
        <v>60</v>
      </c>
      <c r="E44" s="23">
        <f>C44+D44</f>
        <v>90</v>
      </c>
      <c r="F44" s="53" t="s">
        <v>15</v>
      </c>
      <c r="G44" s="25">
        <v>90</v>
      </c>
      <c r="H44" s="32"/>
      <c r="I44" s="37"/>
      <c r="J44" s="38"/>
      <c r="K44" s="37">
        <v>10</v>
      </c>
      <c r="L44" s="37">
        <v>20</v>
      </c>
      <c r="M44" s="39">
        <v>2</v>
      </c>
      <c r="N44" s="32">
        <v>10</v>
      </c>
      <c r="O44" s="37">
        <v>20</v>
      </c>
      <c r="P44" s="38">
        <v>2</v>
      </c>
      <c r="Q44" s="37">
        <v>10</v>
      </c>
      <c r="R44" s="37">
        <v>20</v>
      </c>
      <c r="S44" s="10">
        <v>3</v>
      </c>
      <c r="T44" s="32"/>
      <c r="U44" s="37"/>
      <c r="V44" s="38"/>
      <c r="W44" s="147"/>
      <c r="X44" s="37"/>
      <c r="Y44" s="40"/>
      <c r="Z44" s="41">
        <v>7</v>
      </c>
    </row>
    <row r="45" spans="1:26" ht="25.5" x14ac:dyDescent="0.25">
      <c r="A45" s="32">
        <v>4</v>
      </c>
      <c r="B45" s="99" t="s">
        <v>60</v>
      </c>
      <c r="C45" s="22">
        <v>20</v>
      </c>
      <c r="D45" s="22">
        <f t="shared" si="9"/>
        <v>10</v>
      </c>
      <c r="E45" s="23">
        <f>C45+D45</f>
        <v>30</v>
      </c>
      <c r="F45" s="24" t="s">
        <v>22</v>
      </c>
      <c r="G45" s="25">
        <v>30</v>
      </c>
      <c r="H45" s="32"/>
      <c r="I45" s="37"/>
      <c r="J45" s="38"/>
      <c r="K45" s="37"/>
      <c r="L45" s="37"/>
      <c r="M45" s="38"/>
      <c r="N45" s="32">
        <v>20</v>
      </c>
      <c r="O45" s="37">
        <v>10</v>
      </c>
      <c r="P45" s="38">
        <v>2</v>
      </c>
      <c r="Q45" s="37"/>
      <c r="R45" s="148"/>
      <c r="S45" s="149"/>
      <c r="T45" s="150"/>
      <c r="U45" s="108"/>
      <c r="V45" s="108"/>
      <c r="W45" s="147"/>
      <c r="X45" s="37"/>
      <c r="Y45" s="40"/>
      <c r="Z45" s="41">
        <v>2</v>
      </c>
    </row>
    <row r="46" spans="1:26" ht="25.5" x14ac:dyDescent="0.25">
      <c r="A46" s="32">
        <v>5</v>
      </c>
      <c r="B46" s="99" t="s">
        <v>61</v>
      </c>
      <c r="C46" s="22">
        <v>5</v>
      </c>
      <c r="D46" s="22">
        <v>20</v>
      </c>
      <c r="E46" s="23">
        <v>25</v>
      </c>
      <c r="F46" s="24" t="s">
        <v>22</v>
      </c>
      <c r="G46" s="25">
        <v>25</v>
      </c>
      <c r="H46" s="32"/>
      <c r="I46" s="37"/>
      <c r="J46" s="38"/>
      <c r="K46" s="37">
        <v>3</v>
      </c>
      <c r="L46" s="37">
        <v>10</v>
      </c>
      <c r="M46" s="38">
        <v>1</v>
      </c>
      <c r="N46" s="32"/>
      <c r="O46" s="37"/>
      <c r="P46" s="38"/>
      <c r="Q46" s="42"/>
      <c r="R46" s="303"/>
      <c r="S46" s="463"/>
      <c r="T46" s="464">
        <v>2</v>
      </c>
      <c r="U46" s="464">
        <v>10</v>
      </c>
      <c r="V46" s="464">
        <v>1</v>
      </c>
      <c r="W46" s="147"/>
      <c r="X46" s="37"/>
      <c r="Y46" s="40"/>
      <c r="Z46" s="41">
        <v>2</v>
      </c>
    </row>
    <row r="47" spans="1:26" x14ac:dyDescent="0.25">
      <c r="A47" s="32"/>
      <c r="B47" s="111" t="s">
        <v>47</v>
      </c>
      <c r="C47" s="128">
        <f>SUM(C42:C46)</f>
        <v>80</v>
      </c>
      <c r="D47" s="128">
        <f>SUM(D42:D46)</f>
        <v>125</v>
      </c>
      <c r="E47" s="151">
        <f>SUM(E42:E46)</f>
        <v>205</v>
      </c>
      <c r="F47" s="35"/>
      <c r="G47" s="112">
        <f>SUM(G42:G46)</f>
        <v>205</v>
      </c>
      <c r="H47" s="113">
        <f>SUM(H42:H45)</f>
        <v>5</v>
      </c>
      <c r="I47" s="35">
        <f>SUM(I42:I45)</f>
        <v>25</v>
      </c>
      <c r="J47" s="35">
        <f>SUM(J42:J45)</f>
        <v>2</v>
      </c>
      <c r="K47" s="35">
        <f>SUM(K42:K45)</f>
        <v>30</v>
      </c>
      <c r="L47" s="35">
        <f>SUM(L42:L45)</f>
        <v>30</v>
      </c>
      <c r="M47" s="35">
        <v>5</v>
      </c>
      <c r="N47" s="113">
        <f>SUM(N42:N45)</f>
        <v>30</v>
      </c>
      <c r="O47" s="35">
        <f>SUM(O42:O45)</f>
        <v>30</v>
      </c>
      <c r="P47" s="35">
        <f>SUM(P42:P45)</f>
        <v>4</v>
      </c>
      <c r="Q47" s="35">
        <f>SUM(Q42:Q45)</f>
        <v>10</v>
      </c>
      <c r="R47" s="35">
        <f>SUM(R42:R45)</f>
        <v>20</v>
      </c>
      <c r="S47" s="35">
        <f>SUM(S42:S46)</f>
        <v>3</v>
      </c>
      <c r="T47" s="113">
        <f>SUM(T42:T45)</f>
        <v>0</v>
      </c>
      <c r="U47" s="35">
        <f>SUM(U42:U45)</f>
        <v>0</v>
      </c>
      <c r="V47" s="35">
        <f>SUM(V42:V46)</f>
        <v>1</v>
      </c>
      <c r="W47" s="35">
        <f>SUM(W42:W45)</f>
        <v>0</v>
      </c>
      <c r="X47" s="35">
        <f>SUM(X42:X45)</f>
        <v>0</v>
      </c>
      <c r="Y47" s="112">
        <f>SUM(Y42:Y45)</f>
        <v>0</v>
      </c>
      <c r="Z47" s="115">
        <f>SUM(Z42:Z46)</f>
        <v>15</v>
      </c>
    </row>
    <row r="48" spans="1:26" ht="15.75" thickBot="1" x14ac:dyDescent="0.3">
      <c r="A48" s="129"/>
      <c r="B48" s="130" t="s">
        <v>31</v>
      </c>
      <c r="C48" s="131">
        <f>C47/E47</f>
        <v>0.3902439024390244</v>
      </c>
      <c r="D48" s="131">
        <f>D47/E47</f>
        <v>0.6097560975609756</v>
      </c>
      <c r="E48" s="152"/>
      <c r="F48" s="133"/>
      <c r="G48" s="133"/>
      <c r="H48" s="153"/>
      <c r="I48" s="154"/>
      <c r="J48" s="154"/>
      <c r="K48" s="154"/>
      <c r="L48" s="154"/>
      <c r="M48" s="155"/>
      <c r="N48" s="153"/>
      <c r="O48" s="154"/>
      <c r="P48" s="154"/>
      <c r="Q48" s="154"/>
      <c r="R48" s="154"/>
      <c r="S48" s="155"/>
      <c r="T48" s="153"/>
      <c r="U48" s="154"/>
      <c r="V48" s="154"/>
      <c r="W48" s="154"/>
      <c r="X48" s="154"/>
      <c r="Y48" s="155"/>
      <c r="Z48" s="136"/>
    </row>
    <row r="49" spans="1:26" ht="15.75" thickBot="1" x14ac:dyDescent="0.3">
      <c r="A49" s="12"/>
      <c r="B49" s="156" t="s">
        <v>62</v>
      </c>
      <c r="C49" s="157"/>
      <c r="D49" s="158"/>
      <c r="E49" s="158"/>
      <c r="F49" s="158"/>
      <c r="G49" s="158"/>
      <c r="H49" s="159"/>
      <c r="I49" s="158"/>
      <c r="J49" s="158"/>
      <c r="K49" s="158"/>
      <c r="L49" s="158"/>
      <c r="M49" s="160"/>
      <c r="N49" s="159"/>
      <c r="O49" s="158"/>
      <c r="P49" s="158"/>
      <c r="Q49" s="158"/>
      <c r="R49" s="158"/>
      <c r="S49" s="160"/>
      <c r="T49" s="159"/>
      <c r="U49" s="158"/>
      <c r="V49" s="158"/>
      <c r="W49" s="158"/>
      <c r="X49" s="158"/>
      <c r="Y49" s="158"/>
      <c r="Z49" s="161"/>
    </row>
    <row r="50" spans="1:26" x14ac:dyDescent="0.25">
      <c r="A50" s="162">
        <v>1</v>
      </c>
      <c r="B50" s="163" t="s">
        <v>63</v>
      </c>
      <c r="C50" s="22">
        <v>5</v>
      </c>
      <c r="D50" s="22">
        <f>I50+L50+O50+R50+U50+X50</f>
        <v>60</v>
      </c>
      <c r="E50" s="23">
        <f>C50+D50</f>
        <v>65</v>
      </c>
      <c r="F50" s="164" t="s">
        <v>15</v>
      </c>
      <c r="G50" s="46">
        <v>60</v>
      </c>
      <c r="H50" s="26">
        <v>5</v>
      </c>
      <c r="I50" s="27">
        <v>20</v>
      </c>
      <c r="J50" s="165">
        <v>2</v>
      </c>
      <c r="K50" s="27">
        <v>0</v>
      </c>
      <c r="L50" s="27">
        <v>20</v>
      </c>
      <c r="M50" s="166">
        <v>1</v>
      </c>
      <c r="N50" s="26">
        <v>0</v>
      </c>
      <c r="O50" s="27">
        <v>20</v>
      </c>
      <c r="P50" s="165">
        <v>2</v>
      </c>
      <c r="Q50" s="27"/>
      <c r="R50" s="27"/>
      <c r="S50" s="166"/>
      <c r="T50" s="26"/>
      <c r="U50" s="27"/>
      <c r="V50" s="165"/>
      <c r="W50" s="27"/>
      <c r="X50" s="27"/>
      <c r="Y50" s="167"/>
      <c r="Z50" s="168">
        <v>5</v>
      </c>
    </row>
    <row r="51" spans="1:26" x14ac:dyDescent="0.25">
      <c r="A51" s="43">
        <v>2</v>
      </c>
      <c r="B51" s="44" t="s">
        <v>64</v>
      </c>
      <c r="C51" s="22">
        <v>5</v>
      </c>
      <c r="D51" s="22">
        <f t="shared" ref="D51:D71" si="10">I51+L51+O51+R51+U51+X51</f>
        <v>60</v>
      </c>
      <c r="E51" s="23">
        <f t="shared" ref="E51:E71" si="11">C51+D51</f>
        <v>65</v>
      </c>
      <c r="F51" s="169" t="s">
        <v>15</v>
      </c>
      <c r="G51" s="46">
        <v>60</v>
      </c>
      <c r="H51" s="32">
        <v>5</v>
      </c>
      <c r="I51" s="37">
        <v>20</v>
      </c>
      <c r="J51" s="47">
        <v>2</v>
      </c>
      <c r="K51" s="37">
        <v>0</v>
      </c>
      <c r="L51" s="37">
        <v>20</v>
      </c>
      <c r="M51" s="48">
        <v>1</v>
      </c>
      <c r="N51" s="32">
        <v>0</v>
      </c>
      <c r="O51" s="37">
        <v>20</v>
      </c>
      <c r="P51" s="47">
        <v>2</v>
      </c>
      <c r="Q51" s="37"/>
      <c r="R51" s="37"/>
      <c r="S51" s="48"/>
      <c r="T51" s="32"/>
      <c r="U51" s="37"/>
      <c r="V51" s="47"/>
      <c r="W51" s="37"/>
      <c r="X51" s="37"/>
      <c r="Y51" s="170"/>
      <c r="Z51" s="50">
        <v>5</v>
      </c>
    </row>
    <row r="52" spans="1:26" x14ac:dyDescent="0.25">
      <c r="A52" s="43">
        <v>3</v>
      </c>
      <c r="B52" s="44" t="s">
        <v>65</v>
      </c>
      <c r="C52" s="22">
        <v>5</v>
      </c>
      <c r="D52" s="22">
        <f t="shared" si="10"/>
        <v>60</v>
      </c>
      <c r="E52" s="23">
        <f t="shared" si="11"/>
        <v>65</v>
      </c>
      <c r="F52" s="169" t="s">
        <v>15</v>
      </c>
      <c r="G52" s="46">
        <v>60</v>
      </c>
      <c r="H52" s="32"/>
      <c r="I52" s="37"/>
      <c r="J52" s="47"/>
      <c r="K52" s="37">
        <v>5</v>
      </c>
      <c r="L52" s="37">
        <v>15</v>
      </c>
      <c r="M52" s="48">
        <v>1</v>
      </c>
      <c r="N52" s="32">
        <v>0</v>
      </c>
      <c r="O52" s="37">
        <v>15</v>
      </c>
      <c r="P52" s="47">
        <v>1</v>
      </c>
      <c r="Q52" s="37">
        <v>0</v>
      </c>
      <c r="R52" s="37">
        <v>15</v>
      </c>
      <c r="S52" s="48">
        <v>1</v>
      </c>
      <c r="T52" s="32">
        <v>0</v>
      </c>
      <c r="U52" s="37">
        <v>15</v>
      </c>
      <c r="V52" s="171">
        <v>2</v>
      </c>
      <c r="W52" s="37"/>
      <c r="X52" s="37"/>
      <c r="Y52" s="170"/>
      <c r="Z52" s="50">
        <v>5</v>
      </c>
    </row>
    <row r="53" spans="1:26" x14ac:dyDescent="0.25">
      <c r="A53" s="43">
        <v>4</v>
      </c>
      <c r="B53" s="44" t="s">
        <v>66</v>
      </c>
      <c r="C53" s="22">
        <v>5</v>
      </c>
      <c r="D53" s="22">
        <v>20</v>
      </c>
      <c r="E53" s="23">
        <f t="shared" si="11"/>
        <v>25</v>
      </c>
      <c r="F53" s="24" t="s">
        <v>22</v>
      </c>
      <c r="G53" s="46">
        <v>25</v>
      </c>
      <c r="H53" s="32">
        <v>5</v>
      </c>
      <c r="I53" s="37">
        <v>20</v>
      </c>
      <c r="J53" s="47">
        <v>2</v>
      </c>
      <c r="K53" s="37"/>
      <c r="L53" s="37"/>
      <c r="M53" s="48"/>
      <c r="N53" s="32"/>
      <c r="O53" s="37"/>
      <c r="P53" s="47"/>
      <c r="Q53" s="37"/>
      <c r="R53" s="37"/>
      <c r="S53" s="48"/>
      <c r="T53" s="32"/>
      <c r="U53" s="37"/>
      <c r="V53" s="47"/>
      <c r="W53" s="37"/>
      <c r="X53" s="37"/>
      <c r="Y53" s="170"/>
      <c r="Z53" s="50">
        <v>2</v>
      </c>
    </row>
    <row r="54" spans="1:26" x14ac:dyDescent="0.25">
      <c r="A54" s="43">
        <v>5</v>
      </c>
      <c r="B54" s="44" t="s">
        <v>67</v>
      </c>
      <c r="C54" s="22">
        <v>5</v>
      </c>
      <c r="D54" s="172">
        <v>20</v>
      </c>
      <c r="E54" s="173">
        <v>25</v>
      </c>
      <c r="F54" s="24" t="s">
        <v>22</v>
      </c>
      <c r="G54" s="46">
        <v>25</v>
      </c>
      <c r="H54" s="32"/>
      <c r="I54" s="37"/>
      <c r="J54" s="47"/>
      <c r="K54" s="37"/>
      <c r="L54" s="37"/>
      <c r="M54" s="48"/>
      <c r="N54" s="32"/>
      <c r="O54" s="37"/>
      <c r="P54" s="47"/>
      <c r="Q54" s="37">
        <v>5</v>
      </c>
      <c r="R54" s="42">
        <v>20</v>
      </c>
      <c r="S54" s="174">
        <v>2</v>
      </c>
      <c r="T54" s="32"/>
      <c r="U54" s="37"/>
      <c r="V54" s="47"/>
      <c r="W54" s="37"/>
      <c r="X54" s="37"/>
      <c r="Y54" s="170"/>
      <c r="Z54" s="50">
        <v>1</v>
      </c>
    </row>
    <row r="55" spans="1:26" x14ac:dyDescent="0.25">
      <c r="A55" s="43">
        <v>6</v>
      </c>
      <c r="B55" s="100" t="s">
        <v>68</v>
      </c>
      <c r="C55" s="22">
        <v>5</v>
      </c>
      <c r="D55" s="22">
        <v>10</v>
      </c>
      <c r="E55" s="22">
        <v>15</v>
      </c>
      <c r="F55" s="24" t="s">
        <v>22</v>
      </c>
      <c r="G55" s="46">
        <v>10</v>
      </c>
      <c r="H55" s="32"/>
      <c r="I55" s="37"/>
      <c r="J55" s="47"/>
      <c r="K55" s="108"/>
      <c r="L55" s="108"/>
      <c r="M55" s="175"/>
      <c r="N55" s="32"/>
      <c r="O55" s="37"/>
      <c r="P55" s="47"/>
      <c r="Q55" s="37">
        <v>5</v>
      </c>
      <c r="R55" s="37">
        <v>10</v>
      </c>
      <c r="S55" s="174">
        <v>1</v>
      </c>
      <c r="T55" s="32"/>
      <c r="U55" s="37"/>
      <c r="V55" s="47"/>
      <c r="W55" s="37"/>
      <c r="X55" s="37"/>
      <c r="Y55" s="170"/>
      <c r="Z55" s="50">
        <v>1</v>
      </c>
    </row>
    <row r="56" spans="1:26" x14ac:dyDescent="0.25">
      <c r="A56" s="43">
        <v>7</v>
      </c>
      <c r="B56" s="44" t="s">
        <v>69</v>
      </c>
      <c r="C56" s="22">
        <v>20</v>
      </c>
      <c r="D56" s="22">
        <f t="shared" si="10"/>
        <v>10</v>
      </c>
      <c r="E56" s="22">
        <f t="shared" si="11"/>
        <v>30</v>
      </c>
      <c r="F56" s="24" t="s">
        <v>22</v>
      </c>
      <c r="G56" s="46">
        <v>20</v>
      </c>
      <c r="H56" s="32">
        <v>20</v>
      </c>
      <c r="I56" s="37">
        <v>10</v>
      </c>
      <c r="J56" s="47">
        <v>2</v>
      </c>
      <c r="K56" s="37"/>
      <c r="L56" s="37"/>
      <c r="M56" s="48"/>
      <c r="N56" s="32"/>
      <c r="O56" s="37"/>
      <c r="P56" s="47"/>
      <c r="Q56" s="37"/>
      <c r="R56" s="37"/>
      <c r="S56" s="48"/>
      <c r="T56" s="32"/>
      <c r="U56" s="37"/>
      <c r="V56" s="47"/>
      <c r="W56" s="37"/>
      <c r="X56" s="37"/>
      <c r="Y56" s="170"/>
      <c r="Z56" s="50">
        <v>2</v>
      </c>
    </row>
    <row r="57" spans="1:26" x14ac:dyDescent="0.25">
      <c r="A57" s="43">
        <v>8</v>
      </c>
      <c r="B57" s="44" t="s">
        <v>70</v>
      </c>
      <c r="C57" s="22">
        <v>15</v>
      </c>
      <c r="D57" s="22">
        <v>0</v>
      </c>
      <c r="E57" s="22">
        <v>0</v>
      </c>
      <c r="F57" s="24" t="s">
        <v>22</v>
      </c>
      <c r="G57" s="46">
        <v>10</v>
      </c>
      <c r="H57" s="32">
        <v>15</v>
      </c>
      <c r="I57" s="37">
        <v>0</v>
      </c>
      <c r="J57" s="47">
        <v>1</v>
      </c>
      <c r="K57" s="37"/>
      <c r="L57" s="37"/>
      <c r="M57" s="48"/>
      <c r="N57" s="32"/>
      <c r="O57" s="37"/>
      <c r="P57" s="47"/>
      <c r="Q57" s="37"/>
      <c r="R57" s="37"/>
      <c r="S57" s="48"/>
      <c r="T57" s="32"/>
      <c r="U57" s="37"/>
      <c r="V57" s="47"/>
      <c r="W57" s="37"/>
      <c r="X57" s="37"/>
      <c r="Y57" s="170"/>
      <c r="Z57" s="178">
        <v>1</v>
      </c>
    </row>
    <row r="58" spans="1:26" ht="25.5" x14ac:dyDescent="0.25">
      <c r="A58" s="43">
        <v>9</v>
      </c>
      <c r="B58" s="44" t="s">
        <v>71</v>
      </c>
      <c r="C58" s="22">
        <v>10</v>
      </c>
      <c r="D58" s="22">
        <v>15</v>
      </c>
      <c r="E58" s="22">
        <v>25</v>
      </c>
      <c r="F58" s="24" t="s">
        <v>22</v>
      </c>
      <c r="G58" s="46">
        <v>25</v>
      </c>
      <c r="H58" s="32"/>
      <c r="I58" s="37"/>
      <c r="J58" s="47"/>
      <c r="K58" s="37"/>
      <c r="L58" s="37"/>
      <c r="M58" s="48"/>
      <c r="N58" s="102">
        <v>10</v>
      </c>
      <c r="O58" s="42">
        <v>15</v>
      </c>
      <c r="P58" s="334">
        <v>2</v>
      </c>
      <c r="Q58" s="37"/>
      <c r="R58" s="37"/>
      <c r="S58" s="48"/>
      <c r="T58" s="32"/>
      <c r="U58" s="37"/>
      <c r="V58" s="47"/>
      <c r="W58" s="37"/>
      <c r="X58" s="37"/>
      <c r="Y58" s="170"/>
      <c r="Z58" s="50">
        <v>2</v>
      </c>
    </row>
    <row r="59" spans="1:26" x14ac:dyDescent="0.25">
      <c r="A59" s="43">
        <v>10</v>
      </c>
      <c r="B59" s="99" t="s">
        <v>72</v>
      </c>
      <c r="C59" s="22">
        <v>5</v>
      </c>
      <c r="D59" s="22">
        <v>20</v>
      </c>
      <c r="E59" s="22">
        <f t="shared" si="11"/>
        <v>25</v>
      </c>
      <c r="F59" s="24" t="s">
        <v>22</v>
      </c>
      <c r="G59" s="46">
        <v>25</v>
      </c>
      <c r="H59" s="32"/>
      <c r="I59" s="37"/>
      <c r="J59" s="47"/>
      <c r="K59" s="37"/>
      <c r="L59" s="37"/>
      <c r="M59" s="48"/>
      <c r="N59" s="32"/>
      <c r="O59" s="37"/>
      <c r="P59" s="47"/>
      <c r="Q59" s="37"/>
      <c r="R59" s="37"/>
      <c r="S59" s="48"/>
      <c r="T59" s="32"/>
      <c r="U59" s="37"/>
      <c r="V59" s="47"/>
      <c r="W59" s="37">
        <v>5</v>
      </c>
      <c r="X59" s="37">
        <v>20</v>
      </c>
      <c r="Y59" s="170">
        <v>2</v>
      </c>
      <c r="Z59" s="50">
        <v>2</v>
      </c>
    </row>
    <row r="60" spans="1:26" x14ac:dyDescent="0.25">
      <c r="A60" s="43">
        <v>11</v>
      </c>
      <c r="B60" s="179" t="s">
        <v>73</v>
      </c>
      <c r="C60" s="22">
        <v>5</v>
      </c>
      <c r="D60" s="22">
        <v>25</v>
      </c>
      <c r="E60" s="22">
        <v>30</v>
      </c>
      <c r="F60" s="24" t="s">
        <v>22</v>
      </c>
      <c r="G60" s="46">
        <v>20</v>
      </c>
      <c r="H60" s="32">
        <v>5</v>
      </c>
      <c r="I60" s="37">
        <v>25</v>
      </c>
      <c r="J60" s="47">
        <v>2</v>
      </c>
      <c r="K60" s="37"/>
      <c r="L60" s="37"/>
      <c r="M60" s="48"/>
      <c r="N60" s="32"/>
      <c r="O60" s="37"/>
      <c r="P60" s="47"/>
      <c r="Q60" s="37"/>
      <c r="R60" s="37"/>
      <c r="S60" s="48"/>
      <c r="T60" s="32"/>
      <c r="U60" s="37"/>
      <c r="V60" s="47"/>
      <c r="W60" s="37"/>
      <c r="X60" s="37"/>
      <c r="Y60" s="170"/>
      <c r="Z60" s="50">
        <v>2</v>
      </c>
    </row>
    <row r="61" spans="1:26" ht="25.5" x14ac:dyDescent="0.25">
      <c r="A61" s="43">
        <v>12</v>
      </c>
      <c r="B61" s="179" t="s">
        <v>74</v>
      </c>
      <c r="C61" s="22">
        <v>5</v>
      </c>
      <c r="D61" s="22">
        <v>20</v>
      </c>
      <c r="E61" s="22">
        <v>25</v>
      </c>
      <c r="F61" s="24" t="s">
        <v>22</v>
      </c>
      <c r="G61" s="46">
        <v>25</v>
      </c>
      <c r="H61" s="32">
        <v>5</v>
      </c>
      <c r="I61" s="37">
        <v>20</v>
      </c>
      <c r="J61" s="47">
        <v>2</v>
      </c>
      <c r="K61" s="37"/>
      <c r="L61" s="37"/>
      <c r="M61" s="48"/>
      <c r="N61" s="32"/>
      <c r="O61" s="37"/>
      <c r="P61" s="47"/>
      <c r="Q61" s="37"/>
      <c r="R61" s="37"/>
      <c r="S61" s="48"/>
      <c r="T61" s="32"/>
      <c r="U61" s="37"/>
      <c r="V61" s="47"/>
      <c r="W61" s="37"/>
      <c r="X61" s="37"/>
      <c r="Y61" s="170"/>
      <c r="Z61" s="50">
        <v>2</v>
      </c>
    </row>
    <row r="62" spans="1:26" ht="25.5" x14ac:dyDescent="0.25">
      <c r="A62" s="43">
        <v>13</v>
      </c>
      <c r="B62" s="44" t="s">
        <v>75</v>
      </c>
      <c r="C62" s="22">
        <v>20</v>
      </c>
      <c r="D62" s="22">
        <f t="shared" si="10"/>
        <v>100</v>
      </c>
      <c r="E62" s="22">
        <f t="shared" si="11"/>
        <v>120</v>
      </c>
      <c r="F62" s="45" t="s">
        <v>15</v>
      </c>
      <c r="G62" s="46">
        <v>105</v>
      </c>
      <c r="H62" s="32">
        <v>5</v>
      </c>
      <c r="I62" s="37">
        <v>25</v>
      </c>
      <c r="J62" s="47">
        <v>2</v>
      </c>
      <c r="K62" s="37">
        <v>5</v>
      </c>
      <c r="L62" s="37">
        <v>25</v>
      </c>
      <c r="M62" s="48">
        <v>2</v>
      </c>
      <c r="N62" s="32">
        <v>5</v>
      </c>
      <c r="O62" s="37">
        <v>25</v>
      </c>
      <c r="P62" s="47">
        <v>2</v>
      </c>
      <c r="Q62" s="37">
        <v>5</v>
      </c>
      <c r="R62" s="37">
        <v>25</v>
      </c>
      <c r="S62" s="48">
        <v>3</v>
      </c>
      <c r="T62" s="32"/>
      <c r="U62" s="37"/>
      <c r="V62" s="47"/>
      <c r="W62" s="37"/>
      <c r="X62" s="37"/>
      <c r="Y62" s="170"/>
      <c r="Z62" s="50">
        <v>9</v>
      </c>
    </row>
    <row r="63" spans="1:26" ht="25.5" x14ac:dyDescent="0.25">
      <c r="A63" s="43">
        <v>14</v>
      </c>
      <c r="B63" s="44" t="s">
        <v>76</v>
      </c>
      <c r="C63" s="22">
        <v>15</v>
      </c>
      <c r="D63" s="22">
        <f t="shared" si="10"/>
        <v>15</v>
      </c>
      <c r="E63" s="22">
        <f t="shared" si="11"/>
        <v>30</v>
      </c>
      <c r="F63" s="24" t="s">
        <v>22</v>
      </c>
      <c r="G63" s="46">
        <v>20</v>
      </c>
      <c r="H63" s="32"/>
      <c r="I63" s="37"/>
      <c r="J63" s="47"/>
      <c r="K63" s="37"/>
      <c r="L63" s="37"/>
      <c r="M63" s="48"/>
      <c r="N63" s="32">
        <v>15</v>
      </c>
      <c r="O63" s="37">
        <v>15</v>
      </c>
      <c r="P63" s="47">
        <v>2</v>
      </c>
      <c r="Q63" s="37"/>
      <c r="R63" s="37"/>
      <c r="S63" s="48"/>
      <c r="T63" s="32"/>
      <c r="U63" s="37"/>
      <c r="V63" s="47"/>
      <c r="W63" s="37"/>
      <c r="X63" s="37"/>
      <c r="Y63" s="170"/>
      <c r="Z63" s="50">
        <v>2</v>
      </c>
    </row>
    <row r="64" spans="1:26" ht="25.5" x14ac:dyDescent="0.25">
      <c r="A64" s="43">
        <v>15</v>
      </c>
      <c r="B64" s="100" t="s">
        <v>77</v>
      </c>
      <c r="C64" s="22">
        <v>10</v>
      </c>
      <c r="D64" s="22">
        <f t="shared" si="10"/>
        <v>15</v>
      </c>
      <c r="E64" s="22">
        <f t="shared" si="11"/>
        <v>25</v>
      </c>
      <c r="F64" s="24" t="s">
        <v>22</v>
      </c>
      <c r="G64" s="46">
        <v>25</v>
      </c>
      <c r="H64" s="32"/>
      <c r="I64" s="37"/>
      <c r="J64" s="47"/>
      <c r="K64" s="37"/>
      <c r="L64" s="37"/>
      <c r="M64" s="48"/>
      <c r="N64" s="32">
        <v>10</v>
      </c>
      <c r="O64" s="37">
        <v>15</v>
      </c>
      <c r="P64" s="47">
        <v>2</v>
      </c>
      <c r="Q64" s="37"/>
      <c r="R64" s="37"/>
      <c r="S64" s="48"/>
      <c r="T64" s="32"/>
      <c r="U64" s="37"/>
      <c r="V64" s="47"/>
      <c r="W64" s="37"/>
      <c r="X64" s="37"/>
      <c r="Y64" s="170"/>
      <c r="Z64" s="50">
        <v>2</v>
      </c>
    </row>
    <row r="65" spans="1:26" x14ac:dyDescent="0.25">
      <c r="A65" s="43">
        <v>16</v>
      </c>
      <c r="B65" s="100" t="s">
        <v>78</v>
      </c>
      <c r="C65" s="22">
        <v>10</v>
      </c>
      <c r="D65" s="22">
        <v>15</v>
      </c>
      <c r="E65" s="22">
        <v>25</v>
      </c>
      <c r="F65" s="45" t="s">
        <v>22</v>
      </c>
      <c r="G65" s="46">
        <v>20</v>
      </c>
      <c r="H65" s="32"/>
      <c r="I65" s="37"/>
      <c r="J65" s="47"/>
      <c r="K65" s="37"/>
      <c r="L65" s="37"/>
      <c r="M65" s="48"/>
      <c r="N65" s="32"/>
      <c r="O65" s="37"/>
      <c r="P65" s="47"/>
      <c r="Q65" s="42"/>
      <c r="R65" s="42"/>
      <c r="S65" s="174"/>
      <c r="T65" s="102">
        <v>10</v>
      </c>
      <c r="U65" s="42">
        <v>15</v>
      </c>
      <c r="V65" s="334">
        <v>2</v>
      </c>
      <c r="W65" s="37"/>
      <c r="X65" s="37"/>
      <c r="Y65" s="170"/>
      <c r="Z65" s="50">
        <v>2</v>
      </c>
    </row>
    <row r="66" spans="1:26" x14ac:dyDescent="0.25">
      <c r="A66" s="43">
        <v>17</v>
      </c>
      <c r="B66" s="99" t="s">
        <v>79</v>
      </c>
      <c r="C66" s="22">
        <v>5</v>
      </c>
      <c r="D66" s="22">
        <f t="shared" si="10"/>
        <v>20</v>
      </c>
      <c r="E66" s="22">
        <f t="shared" si="11"/>
        <v>25</v>
      </c>
      <c r="F66" s="24" t="s">
        <v>22</v>
      </c>
      <c r="G66" s="46">
        <v>25</v>
      </c>
      <c r="H66" s="32"/>
      <c r="I66" s="37"/>
      <c r="J66" s="47"/>
      <c r="K66" s="37"/>
      <c r="L66" s="37"/>
      <c r="M66" s="48"/>
      <c r="N66" s="32"/>
      <c r="O66" s="37"/>
      <c r="P66" s="47"/>
      <c r="Q66" s="42">
        <v>5</v>
      </c>
      <c r="R66" s="42">
        <v>20</v>
      </c>
      <c r="S66" s="174">
        <v>2</v>
      </c>
      <c r="T66" s="102"/>
      <c r="U66" s="42"/>
      <c r="V66" s="334"/>
      <c r="W66" s="37"/>
      <c r="X66" s="37"/>
      <c r="Y66" s="170"/>
      <c r="Z66" s="50">
        <v>2</v>
      </c>
    </row>
    <row r="67" spans="1:26" x14ac:dyDescent="0.25">
      <c r="A67" s="43">
        <v>18</v>
      </c>
      <c r="B67" s="44" t="s">
        <v>80</v>
      </c>
      <c r="C67" s="22">
        <v>10</v>
      </c>
      <c r="D67" s="22">
        <v>15</v>
      </c>
      <c r="E67" s="23">
        <v>25</v>
      </c>
      <c r="F67" s="24" t="s">
        <v>22</v>
      </c>
      <c r="G67" s="46">
        <v>25</v>
      </c>
      <c r="H67" s="32"/>
      <c r="I67" s="37"/>
      <c r="J67" s="47"/>
      <c r="K67" s="37"/>
      <c r="L67" s="37"/>
      <c r="M67" s="48"/>
      <c r="N67" s="32"/>
      <c r="O67" s="37"/>
      <c r="P67" s="47"/>
      <c r="Q67" s="42"/>
      <c r="R67" s="42"/>
      <c r="S67" s="174"/>
      <c r="T67" s="102">
        <v>10</v>
      </c>
      <c r="U67" s="42">
        <v>15</v>
      </c>
      <c r="V67" s="334">
        <v>2</v>
      </c>
      <c r="W67" s="37"/>
      <c r="X67" s="37"/>
      <c r="Y67" s="49"/>
      <c r="Z67" s="50">
        <v>2</v>
      </c>
    </row>
    <row r="68" spans="1:26" x14ac:dyDescent="0.25">
      <c r="A68" s="43">
        <v>19</v>
      </c>
      <c r="B68" s="99" t="s">
        <v>81</v>
      </c>
      <c r="C68" s="22">
        <v>15</v>
      </c>
      <c r="D68" s="22">
        <f t="shared" si="10"/>
        <v>0</v>
      </c>
      <c r="E68" s="23">
        <f t="shared" si="11"/>
        <v>15</v>
      </c>
      <c r="F68" s="24" t="s">
        <v>22</v>
      </c>
      <c r="G68" s="46">
        <v>10</v>
      </c>
      <c r="H68" s="32"/>
      <c r="I68" s="37"/>
      <c r="J68" s="47"/>
      <c r="K68" s="42">
        <v>15</v>
      </c>
      <c r="L68" s="42">
        <v>0</v>
      </c>
      <c r="M68" s="174">
        <v>1</v>
      </c>
      <c r="N68" s="32"/>
      <c r="O68" s="37"/>
      <c r="P68" s="47"/>
      <c r="Q68" s="37"/>
      <c r="R68" s="37"/>
      <c r="S68" s="48"/>
      <c r="T68" s="32"/>
      <c r="U68" s="37"/>
      <c r="V68" s="47"/>
      <c r="W68" s="37"/>
      <c r="X68" s="37"/>
      <c r="Y68" s="49"/>
      <c r="Z68" s="50">
        <v>1</v>
      </c>
    </row>
    <row r="69" spans="1:26" x14ac:dyDescent="0.25">
      <c r="A69" s="43">
        <v>20</v>
      </c>
      <c r="B69" s="44" t="s">
        <v>82</v>
      </c>
      <c r="C69" s="172"/>
      <c r="D69" s="22">
        <f t="shared" si="10"/>
        <v>60</v>
      </c>
      <c r="E69" s="23">
        <f t="shared" si="11"/>
        <v>60</v>
      </c>
      <c r="F69" s="24" t="s">
        <v>22</v>
      </c>
      <c r="G69" s="180">
        <v>40</v>
      </c>
      <c r="H69" s="32"/>
      <c r="I69" s="37"/>
      <c r="J69" s="47"/>
      <c r="K69" s="37"/>
      <c r="L69" s="37"/>
      <c r="M69" s="48"/>
      <c r="N69" s="102"/>
      <c r="O69" s="37">
        <v>60</v>
      </c>
      <c r="P69" s="47">
        <v>4</v>
      </c>
      <c r="Q69" s="37"/>
      <c r="R69" s="37"/>
      <c r="S69" s="48"/>
      <c r="T69" s="32"/>
      <c r="U69" s="37"/>
      <c r="V69" s="47"/>
      <c r="W69" s="37"/>
      <c r="X69" s="37"/>
      <c r="Y69" s="170"/>
      <c r="Z69" s="50">
        <v>4</v>
      </c>
    </row>
    <row r="70" spans="1:26" x14ac:dyDescent="0.25">
      <c r="A70" s="43">
        <v>21</v>
      </c>
      <c r="B70" s="44" t="s">
        <v>83</v>
      </c>
      <c r="C70" s="22">
        <v>10</v>
      </c>
      <c r="D70" s="22">
        <f t="shared" si="10"/>
        <v>50</v>
      </c>
      <c r="E70" s="23">
        <f t="shared" si="11"/>
        <v>60</v>
      </c>
      <c r="F70" s="24" t="s">
        <v>22</v>
      </c>
      <c r="G70" s="180">
        <v>40</v>
      </c>
      <c r="H70" s="32"/>
      <c r="I70" s="37"/>
      <c r="J70" s="47"/>
      <c r="K70" s="37"/>
      <c r="L70" s="37"/>
      <c r="M70" s="48"/>
      <c r="N70" s="32"/>
      <c r="O70" s="37"/>
      <c r="P70" s="47"/>
      <c r="Q70" s="37">
        <v>10</v>
      </c>
      <c r="R70" s="37">
        <v>50</v>
      </c>
      <c r="S70" s="48">
        <v>4</v>
      </c>
      <c r="T70" s="32"/>
      <c r="U70" s="37"/>
      <c r="V70" s="47"/>
      <c r="W70" s="37"/>
      <c r="X70" s="37"/>
      <c r="Y70" s="170"/>
      <c r="Z70" s="50">
        <v>4</v>
      </c>
    </row>
    <row r="71" spans="1:26" x14ac:dyDescent="0.25">
      <c r="A71" s="43">
        <v>22</v>
      </c>
      <c r="B71" s="44" t="s">
        <v>84</v>
      </c>
      <c r="C71" s="22">
        <v>30</v>
      </c>
      <c r="D71" s="22">
        <f t="shared" si="10"/>
        <v>60</v>
      </c>
      <c r="E71" s="23">
        <f t="shared" si="11"/>
        <v>90</v>
      </c>
      <c r="F71" s="45" t="s">
        <v>15</v>
      </c>
      <c r="G71" s="46">
        <v>85</v>
      </c>
      <c r="H71" s="32"/>
      <c r="I71" s="37"/>
      <c r="J71" s="181"/>
      <c r="K71" s="37"/>
      <c r="L71" s="37"/>
      <c r="M71" s="182"/>
      <c r="N71" s="32"/>
      <c r="O71" s="37"/>
      <c r="P71" s="181"/>
      <c r="Q71" s="37">
        <v>10</v>
      </c>
      <c r="R71" s="37">
        <v>20</v>
      </c>
      <c r="S71" s="182">
        <v>2</v>
      </c>
      <c r="T71" s="32">
        <v>10</v>
      </c>
      <c r="U71" s="37">
        <v>20</v>
      </c>
      <c r="V71" s="47">
        <v>2</v>
      </c>
      <c r="W71" s="37">
        <v>10</v>
      </c>
      <c r="X71" s="37">
        <v>20</v>
      </c>
      <c r="Y71" s="170">
        <v>3</v>
      </c>
      <c r="Z71" s="50">
        <v>7</v>
      </c>
    </row>
    <row r="72" spans="1:26" x14ac:dyDescent="0.25">
      <c r="A72" s="43"/>
      <c r="B72" s="183" t="s">
        <v>47</v>
      </c>
      <c r="C72" s="128">
        <f>SUM(C50:C71)</f>
        <v>215</v>
      </c>
      <c r="D72" s="128">
        <f>SUM(D50:D71)</f>
        <v>670</v>
      </c>
      <c r="E72" s="151">
        <f>C72+D72</f>
        <v>885</v>
      </c>
      <c r="F72" s="56"/>
      <c r="G72" s="61">
        <f t="shared" ref="G72:Z72" si="12">SUM(G50:G71)</f>
        <v>760</v>
      </c>
      <c r="H72" s="113">
        <f t="shared" si="12"/>
        <v>65</v>
      </c>
      <c r="I72" s="35">
        <f t="shared" si="12"/>
        <v>140</v>
      </c>
      <c r="J72" s="35">
        <f t="shared" si="12"/>
        <v>15</v>
      </c>
      <c r="K72" s="35">
        <f t="shared" si="12"/>
        <v>25</v>
      </c>
      <c r="L72" s="35">
        <f t="shared" si="12"/>
        <v>80</v>
      </c>
      <c r="M72" s="114">
        <f t="shared" si="12"/>
        <v>6</v>
      </c>
      <c r="N72" s="113">
        <f t="shared" si="12"/>
        <v>40</v>
      </c>
      <c r="O72" s="35">
        <f t="shared" si="12"/>
        <v>185</v>
      </c>
      <c r="P72" s="35">
        <f t="shared" si="12"/>
        <v>17</v>
      </c>
      <c r="Q72" s="35">
        <f t="shared" si="12"/>
        <v>40</v>
      </c>
      <c r="R72" s="35">
        <f t="shared" si="12"/>
        <v>160</v>
      </c>
      <c r="S72" s="114">
        <f t="shared" si="12"/>
        <v>15</v>
      </c>
      <c r="T72" s="113">
        <f t="shared" si="12"/>
        <v>30</v>
      </c>
      <c r="U72" s="35">
        <f t="shared" si="12"/>
        <v>65</v>
      </c>
      <c r="V72" s="35">
        <f t="shared" si="12"/>
        <v>8</v>
      </c>
      <c r="W72" s="35">
        <f t="shared" si="12"/>
        <v>15</v>
      </c>
      <c r="X72" s="35">
        <f t="shared" si="12"/>
        <v>40</v>
      </c>
      <c r="Y72" s="112">
        <f t="shared" si="12"/>
        <v>5</v>
      </c>
      <c r="Z72" s="115">
        <f t="shared" si="12"/>
        <v>65</v>
      </c>
    </row>
    <row r="73" spans="1:26" ht="15.75" thickBot="1" x14ac:dyDescent="0.3">
      <c r="A73" s="184"/>
      <c r="B73" s="130" t="s">
        <v>31</v>
      </c>
      <c r="C73" s="131">
        <f>C72/E72</f>
        <v>0.24293785310734464</v>
      </c>
      <c r="D73" s="131">
        <f>D72/E72</f>
        <v>0.75706214689265539</v>
      </c>
      <c r="E73" s="185"/>
      <c r="F73" s="186"/>
      <c r="G73" s="187"/>
      <c r="H73" s="153"/>
      <c r="I73" s="154"/>
      <c r="J73" s="154"/>
      <c r="K73" s="154"/>
      <c r="L73" s="154"/>
      <c r="M73" s="188"/>
      <c r="N73" s="153"/>
      <c r="O73" s="154"/>
      <c r="P73" s="154"/>
      <c r="Q73" s="154"/>
      <c r="R73" s="154"/>
      <c r="S73" s="188"/>
      <c r="T73" s="153"/>
      <c r="U73" s="154"/>
      <c r="V73" s="154"/>
      <c r="W73" s="154"/>
      <c r="X73" s="154"/>
      <c r="Y73" s="155"/>
      <c r="Z73" s="136">
        <v>140</v>
      </c>
    </row>
    <row r="74" spans="1:26" x14ac:dyDescent="0.25">
      <c r="A74" s="189"/>
      <c r="B74" s="190" t="s">
        <v>85</v>
      </c>
      <c r="C74" s="191">
        <f>SUM(C15+C30+C39+C47+C72)</f>
        <v>635</v>
      </c>
      <c r="D74" s="191">
        <f>SUM(D15+D30+D39+D47+D72)</f>
        <v>1155</v>
      </c>
      <c r="E74" s="192">
        <f>SUM(E15+E30+E39+E47+E72)</f>
        <v>1790</v>
      </c>
      <c r="F74" s="192"/>
      <c r="G74" s="193"/>
      <c r="H74" s="194"/>
      <c r="I74" s="87"/>
      <c r="J74" s="87"/>
      <c r="K74" s="87"/>
      <c r="L74" s="87"/>
      <c r="M74" s="195"/>
      <c r="N74" s="194"/>
      <c r="O74" s="87"/>
      <c r="P74" s="87"/>
      <c r="Q74" s="87"/>
      <c r="R74" s="87"/>
      <c r="S74" s="195"/>
      <c r="T74" s="196"/>
      <c r="U74" s="197"/>
      <c r="V74" s="197"/>
      <c r="W74" s="197"/>
      <c r="X74" s="197"/>
      <c r="Y74" s="198"/>
      <c r="Z74" s="199"/>
    </row>
    <row r="75" spans="1:26" ht="15.75" thickBot="1" x14ac:dyDescent="0.3">
      <c r="A75" s="200"/>
      <c r="B75" s="201" t="s">
        <v>86</v>
      </c>
      <c r="C75" s="202">
        <v>0.37</v>
      </c>
      <c r="D75" s="202">
        <v>0.63</v>
      </c>
      <c r="E75" s="203"/>
      <c r="F75" s="203"/>
      <c r="G75" s="204"/>
      <c r="H75" s="69"/>
      <c r="I75" s="66"/>
      <c r="J75" s="66"/>
      <c r="K75" s="66"/>
      <c r="L75" s="66"/>
      <c r="M75" s="116"/>
      <c r="N75" s="69"/>
      <c r="O75" s="66"/>
      <c r="P75" s="66"/>
      <c r="Q75" s="66"/>
      <c r="R75" s="66"/>
      <c r="S75" s="116"/>
      <c r="T75" s="205"/>
      <c r="U75" s="67"/>
      <c r="V75" s="67"/>
      <c r="W75" s="67"/>
      <c r="X75" s="67"/>
      <c r="Y75" s="67"/>
      <c r="Z75" s="118"/>
    </row>
    <row r="76" spans="1:26" ht="15.75" thickBot="1" x14ac:dyDescent="0.3">
      <c r="A76" s="206"/>
      <c r="B76" s="207" t="s">
        <v>87</v>
      </c>
      <c r="C76" s="208" t="s">
        <v>88</v>
      </c>
      <c r="D76" s="209"/>
      <c r="E76" s="209"/>
      <c r="F76" s="209"/>
      <c r="G76" s="209"/>
      <c r="H76" s="210"/>
      <c r="I76" s="209"/>
      <c r="J76" s="209"/>
      <c r="K76" s="209"/>
      <c r="L76" s="209"/>
      <c r="M76" s="211"/>
      <c r="N76" s="210"/>
      <c r="O76" s="209"/>
      <c r="P76" s="209"/>
      <c r="Q76" s="209"/>
      <c r="R76" s="209"/>
      <c r="S76" s="211"/>
      <c r="T76" s="210"/>
      <c r="U76" s="209"/>
      <c r="V76" s="209"/>
      <c r="W76" s="209"/>
      <c r="X76" s="209"/>
      <c r="Y76" s="209"/>
      <c r="Z76" s="212"/>
    </row>
    <row r="77" spans="1:26" ht="24" x14ac:dyDescent="0.25">
      <c r="A77" s="162">
        <v>1</v>
      </c>
      <c r="B77" s="213" t="s">
        <v>89</v>
      </c>
      <c r="C77" s="22">
        <v>0</v>
      </c>
      <c r="D77" s="22">
        <v>30</v>
      </c>
      <c r="E77" s="23">
        <v>30</v>
      </c>
      <c r="F77" s="24" t="s">
        <v>22</v>
      </c>
      <c r="G77" s="36">
        <v>20</v>
      </c>
      <c r="H77" s="32"/>
      <c r="I77" s="37"/>
      <c r="J77" s="38"/>
      <c r="K77" s="37"/>
      <c r="L77" s="37">
        <v>30</v>
      </c>
      <c r="M77" s="39">
        <v>2</v>
      </c>
      <c r="N77" s="20"/>
      <c r="O77" s="95"/>
      <c r="P77" s="214"/>
      <c r="Q77" s="146"/>
      <c r="R77" s="95"/>
      <c r="S77" s="215"/>
      <c r="T77" s="216"/>
      <c r="U77" s="95"/>
      <c r="V77" s="214"/>
      <c r="W77" s="146"/>
      <c r="X77" s="95"/>
      <c r="Y77" s="217"/>
      <c r="Z77" s="31">
        <v>2</v>
      </c>
    </row>
    <row r="78" spans="1:26" ht="24.75" thickBot="1" x14ac:dyDescent="0.3">
      <c r="A78" s="43">
        <v>2</v>
      </c>
      <c r="B78" s="213" t="s">
        <v>90</v>
      </c>
      <c r="C78" s="22">
        <v>0</v>
      </c>
      <c r="D78" s="22">
        <v>120</v>
      </c>
      <c r="E78" s="23">
        <v>120</v>
      </c>
      <c r="F78" s="24" t="s">
        <v>22</v>
      </c>
      <c r="G78" s="468">
        <v>60</v>
      </c>
      <c r="H78" s="32"/>
      <c r="I78" s="37"/>
      <c r="J78" s="38"/>
      <c r="K78" s="37"/>
      <c r="L78" s="37">
        <v>30</v>
      </c>
      <c r="M78" s="38">
        <v>2</v>
      </c>
      <c r="N78" s="32"/>
      <c r="O78" s="37"/>
      <c r="P78" s="38"/>
      <c r="Q78" s="37"/>
      <c r="R78" s="37"/>
      <c r="S78" s="147"/>
      <c r="T78" s="37"/>
      <c r="U78" s="219">
        <v>90</v>
      </c>
      <c r="V78" s="219">
        <v>5</v>
      </c>
      <c r="W78" s="147"/>
      <c r="X78" s="37"/>
      <c r="Y78" s="220"/>
      <c r="Z78" s="41">
        <v>7</v>
      </c>
    </row>
    <row r="79" spans="1:26" ht="24.75" thickBot="1" x14ac:dyDescent="0.3">
      <c r="A79" s="43">
        <v>3</v>
      </c>
      <c r="B79" s="213" t="s">
        <v>91</v>
      </c>
      <c r="C79" s="22">
        <v>0</v>
      </c>
      <c r="D79" s="22">
        <v>90</v>
      </c>
      <c r="E79" s="23">
        <v>90</v>
      </c>
      <c r="F79" s="24" t="s">
        <v>22</v>
      </c>
      <c r="G79" s="470">
        <v>60</v>
      </c>
      <c r="H79" s="124"/>
      <c r="I79" s="37"/>
      <c r="J79" s="38"/>
      <c r="K79" s="37"/>
      <c r="L79" s="37"/>
      <c r="M79" s="39"/>
      <c r="N79" s="32"/>
      <c r="O79" s="37"/>
      <c r="P79" s="38"/>
      <c r="Q79" s="37"/>
      <c r="R79" s="37"/>
      <c r="S79" s="39"/>
      <c r="T79" s="20"/>
      <c r="U79" s="37"/>
      <c r="V79" s="38"/>
      <c r="W79" s="124"/>
      <c r="X79" s="37">
        <v>90</v>
      </c>
      <c r="Y79" s="25">
        <v>6</v>
      </c>
      <c r="Z79" s="41">
        <v>6</v>
      </c>
    </row>
    <row r="80" spans="1:26" x14ac:dyDescent="0.25">
      <c r="A80" s="43"/>
      <c r="B80" s="183" t="s">
        <v>92</v>
      </c>
      <c r="C80" s="128">
        <v>0</v>
      </c>
      <c r="D80" s="128">
        <f>SUM(D77:D79)</f>
        <v>240</v>
      </c>
      <c r="E80" s="128">
        <f>SUM(E77:E79)</f>
        <v>240</v>
      </c>
      <c r="F80" s="221"/>
      <c r="G80" s="469">
        <f>SUM(G77:G79)</f>
        <v>140</v>
      </c>
      <c r="H80" s="113">
        <f t="shared" ref="H80:Z80" si="13">SUM(H77:H79)</f>
        <v>0</v>
      </c>
      <c r="I80" s="35">
        <f t="shared" si="13"/>
        <v>0</v>
      </c>
      <c r="J80" s="35">
        <f t="shared" si="13"/>
        <v>0</v>
      </c>
      <c r="K80" s="35">
        <f t="shared" si="13"/>
        <v>0</v>
      </c>
      <c r="L80" s="35">
        <f t="shared" si="13"/>
        <v>60</v>
      </c>
      <c r="M80" s="114">
        <f t="shared" si="13"/>
        <v>4</v>
      </c>
      <c r="N80" s="113">
        <f t="shared" si="13"/>
        <v>0</v>
      </c>
      <c r="O80" s="35">
        <f t="shared" si="13"/>
        <v>0</v>
      </c>
      <c r="P80" s="35">
        <f t="shared" si="13"/>
        <v>0</v>
      </c>
      <c r="Q80" s="35">
        <f t="shared" si="13"/>
        <v>0</v>
      </c>
      <c r="R80" s="35">
        <f t="shared" si="13"/>
        <v>0</v>
      </c>
      <c r="S80" s="114">
        <f t="shared" si="13"/>
        <v>0</v>
      </c>
      <c r="T80" s="113">
        <f t="shared" si="13"/>
        <v>0</v>
      </c>
      <c r="U80" s="35">
        <f t="shared" si="13"/>
        <v>90</v>
      </c>
      <c r="V80" s="35">
        <f t="shared" si="13"/>
        <v>5</v>
      </c>
      <c r="W80" s="35">
        <f t="shared" si="13"/>
        <v>0</v>
      </c>
      <c r="X80" s="35">
        <f t="shared" si="13"/>
        <v>90</v>
      </c>
      <c r="Y80" s="35">
        <f t="shared" si="13"/>
        <v>6</v>
      </c>
      <c r="Z80" s="223">
        <f t="shared" si="13"/>
        <v>15</v>
      </c>
    </row>
    <row r="81" spans="1:26" x14ac:dyDescent="0.25">
      <c r="A81" s="224"/>
      <c r="B81" s="183"/>
      <c r="C81" s="225"/>
      <c r="D81" s="225"/>
      <c r="E81" s="226"/>
      <c r="F81" s="227"/>
      <c r="G81" s="228"/>
      <c r="H81" s="229"/>
      <c r="I81" s="57"/>
      <c r="J81" s="57"/>
      <c r="K81" s="57"/>
      <c r="L81" s="57"/>
      <c r="M81" s="230"/>
      <c r="N81" s="229"/>
      <c r="O81" s="57"/>
      <c r="P81" s="57"/>
      <c r="Q81" s="57"/>
      <c r="R81" s="57"/>
      <c r="S81" s="230"/>
      <c r="T81" s="229"/>
      <c r="U81" s="57"/>
      <c r="V81" s="57"/>
      <c r="W81" s="57"/>
      <c r="X81" s="57"/>
      <c r="Y81" s="57"/>
      <c r="Z81" s="223"/>
    </row>
    <row r="82" spans="1:26" x14ac:dyDescent="0.25">
      <c r="A82" s="231"/>
      <c r="B82" s="232" t="s">
        <v>93</v>
      </c>
      <c r="C82" s="233"/>
      <c r="D82" s="234"/>
      <c r="E82" s="234"/>
      <c r="F82" s="234"/>
      <c r="G82" s="234"/>
      <c r="H82" s="235"/>
      <c r="I82" s="234"/>
      <c r="J82" s="234"/>
      <c r="K82" s="234"/>
      <c r="L82" s="234"/>
      <c r="M82" s="236"/>
      <c r="N82" s="235"/>
      <c r="O82" s="234"/>
      <c r="P82" s="234"/>
      <c r="Q82" s="234"/>
      <c r="R82" s="234"/>
      <c r="S82" s="236"/>
      <c r="T82" s="235"/>
      <c r="U82" s="234"/>
      <c r="V82" s="234"/>
      <c r="W82" s="234"/>
      <c r="X82" s="234"/>
      <c r="Y82" s="234"/>
      <c r="Z82" s="237"/>
    </row>
    <row r="83" spans="1:26" ht="15.75" thickBot="1" x14ac:dyDescent="0.3">
      <c r="A83" s="238"/>
      <c r="B83" s="239" t="s">
        <v>94</v>
      </c>
      <c r="C83" s="240"/>
      <c r="D83" s="240"/>
      <c r="E83" s="240"/>
      <c r="F83" s="240"/>
      <c r="G83" s="240"/>
      <c r="H83" s="238"/>
      <c r="I83" s="240"/>
      <c r="J83" s="240"/>
      <c r="K83" s="240"/>
      <c r="L83" s="240"/>
      <c r="M83" s="241"/>
      <c r="N83" s="238"/>
      <c r="O83" s="240"/>
      <c r="P83" s="240"/>
      <c r="Q83" s="240"/>
      <c r="R83" s="240"/>
      <c r="S83" s="241"/>
      <c r="T83" s="238"/>
      <c r="U83" s="240"/>
      <c r="V83" s="240"/>
      <c r="W83" s="240"/>
      <c r="X83" s="240"/>
      <c r="Y83" s="240"/>
      <c r="Z83" s="242"/>
    </row>
    <row r="84" spans="1:26" x14ac:dyDescent="0.25">
      <c r="A84" s="26">
        <v>1</v>
      </c>
      <c r="B84" s="243" t="s">
        <v>95</v>
      </c>
      <c r="C84" s="86">
        <v>30</v>
      </c>
      <c r="D84" s="86">
        <v>60</v>
      </c>
      <c r="E84" s="344">
        <f>C84+D84</f>
        <v>90</v>
      </c>
      <c r="F84" s="337" t="s">
        <v>15</v>
      </c>
      <c r="G84" s="345">
        <v>85</v>
      </c>
      <c r="H84" s="26"/>
      <c r="I84" s="27"/>
      <c r="J84" s="28"/>
      <c r="K84" s="27"/>
      <c r="L84" s="27"/>
      <c r="M84" s="29"/>
      <c r="N84" s="26"/>
      <c r="O84" s="27"/>
      <c r="P84" s="28"/>
      <c r="Q84" s="27">
        <v>10</v>
      </c>
      <c r="R84" s="27">
        <v>20</v>
      </c>
      <c r="S84" s="29">
        <v>2</v>
      </c>
      <c r="T84" s="244">
        <v>10</v>
      </c>
      <c r="U84" s="245">
        <v>20</v>
      </c>
      <c r="V84" s="28">
        <v>2</v>
      </c>
      <c r="W84" s="246">
        <v>10</v>
      </c>
      <c r="X84" s="245">
        <v>20</v>
      </c>
      <c r="Y84" s="30">
        <v>3</v>
      </c>
      <c r="Z84" s="41">
        <v>7</v>
      </c>
    </row>
    <row r="85" spans="1:26" x14ac:dyDescent="0.25">
      <c r="A85" s="32">
        <v>2</v>
      </c>
      <c r="B85" s="213" t="s">
        <v>96</v>
      </c>
      <c r="C85" s="22">
        <v>25</v>
      </c>
      <c r="D85" s="22">
        <v>0</v>
      </c>
      <c r="E85" s="339">
        <v>25</v>
      </c>
      <c r="F85" s="24" t="s">
        <v>22</v>
      </c>
      <c r="G85" s="346">
        <v>25</v>
      </c>
      <c r="H85" s="32"/>
      <c r="I85" s="37"/>
      <c r="J85" s="38"/>
      <c r="K85" s="37"/>
      <c r="L85" s="37"/>
      <c r="M85" s="39"/>
      <c r="N85" s="32"/>
      <c r="O85" s="37"/>
      <c r="P85" s="38"/>
      <c r="Q85" s="37">
        <v>25</v>
      </c>
      <c r="R85" s="37">
        <v>0</v>
      </c>
      <c r="S85" s="39">
        <v>2</v>
      </c>
      <c r="T85" s="43"/>
      <c r="U85" s="248"/>
      <c r="V85" s="38"/>
      <c r="W85" s="249"/>
      <c r="X85" s="248"/>
      <c r="Y85" s="40"/>
      <c r="Z85" s="41">
        <v>2</v>
      </c>
    </row>
    <row r="86" spans="1:26" x14ac:dyDescent="0.25">
      <c r="A86" s="32">
        <v>3</v>
      </c>
      <c r="B86" s="213" t="s">
        <v>97</v>
      </c>
      <c r="C86" s="22">
        <v>20</v>
      </c>
      <c r="D86" s="22">
        <v>20</v>
      </c>
      <c r="E86" s="339">
        <v>40</v>
      </c>
      <c r="F86" s="53" t="s">
        <v>15</v>
      </c>
      <c r="G86" s="346">
        <v>35</v>
      </c>
      <c r="H86" s="32"/>
      <c r="I86" s="37"/>
      <c r="J86" s="38"/>
      <c r="K86" s="37"/>
      <c r="L86" s="37"/>
      <c r="M86" s="39"/>
      <c r="N86" s="32"/>
      <c r="O86" s="37"/>
      <c r="P86" s="38"/>
      <c r="Q86" s="37">
        <v>20</v>
      </c>
      <c r="R86" s="37">
        <v>20</v>
      </c>
      <c r="S86" s="39">
        <v>3</v>
      </c>
      <c r="T86" s="32"/>
      <c r="U86" s="37"/>
      <c r="V86" s="38"/>
      <c r="W86" s="124"/>
      <c r="X86" s="37"/>
      <c r="Y86" s="40"/>
      <c r="Z86" s="41">
        <v>4</v>
      </c>
    </row>
    <row r="87" spans="1:26" x14ac:dyDescent="0.25">
      <c r="A87" s="32">
        <v>4</v>
      </c>
      <c r="B87" s="213" t="s">
        <v>98</v>
      </c>
      <c r="C87" s="22">
        <v>10</v>
      </c>
      <c r="D87" s="22">
        <v>15</v>
      </c>
      <c r="E87" s="23">
        <f t="shared" ref="E87:E91" si="14">C87+D87</f>
        <v>25</v>
      </c>
      <c r="F87" s="24" t="s">
        <v>22</v>
      </c>
      <c r="G87" s="247">
        <v>25</v>
      </c>
      <c r="H87" s="32"/>
      <c r="I87" s="37"/>
      <c r="J87" s="38"/>
      <c r="K87" s="37"/>
      <c r="L87" s="37"/>
      <c r="M87" s="39"/>
      <c r="N87" s="32"/>
      <c r="O87" s="37"/>
      <c r="P87" s="38"/>
      <c r="Q87" s="37"/>
      <c r="R87" s="37"/>
      <c r="S87" s="39"/>
      <c r="T87" s="32">
        <v>10</v>
      </c>
      <c r="U87" s="37">
        <v>15</v>
      </c>
      <c r="V87" s="38">
        <v>2</v>
      </c>
      <c r="W87" s="124"/>
      <c r="X87" s="37"/>
      <c r="Y87" s="40"/>
      <c r="Z87" s="41">
        <v>2</v>
      </c>
    </row>
    <row r="88" spans="1:26" x14ac:dyDescent="0.25">
      <c r="A88" s="32">
        <v>5</v>
      </c>
      <c r="B88" s="213" t="s">
        <v>99</v>
      </c>
      <c r="C88" s="22">
        <v>15</v>
      </c>
      <c r="D88" s="22">
        <f t="shared" ref="D88:D90" si="15">I88+L88+O88+R88+U88+X88</f>
        <v>0</v>
      </c>
      <c r="E88" s="23">
        <v>15</v>
      </c>
      <c r="F88" s="24" t="s">
        <v>22</v>
      </c>
      <c r="G88" s="247">
        <v>15</v>
      </c>
      <c r="H88" s="32"/>
      <c r="I88" s="37"/>
      <c r="J88" s="38"/>
      <c r="K88" s="37"/>
      <c r="L88" s="37"/>
      <c r="M88" s="39"/>
      <c r="N88" s="32"/>
      <c r="O88" s="37"/>
      <c r="P88" s="38"/>
      <c r="Q88" s="37"/>
      <c r="R88" s="37"/>
      <c r="S88" s="39"/>
      <c r="T88" s="32"/>
      <c r="U88" s="37"/>
      <c r="V88" s="38"/>
      <c r="W88" s="124">
        <v>15</v>
      </c>
      <c r="X88" s="37">
        <v>0</v>
      </c>
      <c r="Y88" s="40">
        <v>1</v>
      </c>
      <c r="Z88" s="41">
        <v>1</v>
      </c>
    </row>
    <row r="89" spans="1:26" ht="24" x14ac:dyDescent="0.25">
      <c r="A89" s="32">
        <v>6</v>
      </c>
      <c r="B89" s="213" t="s">
        <v>100</v>
      </c>
      <c r="C89" s="22">
        <v>25</v>
      </c>
      <c r="D89" s="22">
        <v>0</v>
      </c>
      <c r="E89" s="23">
        <v>25</v>
      </c>
      <c r="F89" s="24" t="s">
        <v>22</v>
      </c>
      <c r="G89" s="247">
        <v>25</v>
      </c>
      <c r="H89" s="32"/>
      <c r="I89" s="37"/>
      <c r="J89" s="38"/>
      <c r="K89" s="37"/>
      <c r="L89" s="37"/>
      <c r="M89" s="39"/>
      <c r="N89" s="32"/>
      <c r="O89" s="37"/>
      <c r="P89" s="38"/>
      <c r="Q89" s="37"/>
      <c r="R89" s="37"/>
      <c r="S89" s="39"/>
      <c r="T89" s="32">
        <v>25</v>
      </c>
      <c r="U89" s="37">
        <v>0</v>
      </c>
      <c r="V89" s="38">
        <v>2</v>
      </c>
      <c r="W89" s="124"/>
      <c r="X89" s="37"/>
      <c r="Y89" s="40"/>
      <c r="Z89" s="41">
        <v>2</v>
      </c>
    </row>
    <row r="90" spans="1:26" x14ac:dyDescent="0.25">
      <c r="A90" s="32">
        <v>7</v>
      </c>
      <c r="B90" s="213" t="s">
        <v>101</v>
      </c>
      <c r="C90" s="22">
        <v>15</v>
      </c>
      <c r="D90" s="22">
        <f t="shared" si="15"/>
        <v>0</v>
      </c>
      <c r="E90" s="23">
        <f t="shared" si="14"/>
        <v>15</v>
      </c>
      <c r="F90" s="24" t="s">
        <v>22</v>
      </c>
      <c r="G90" s="247">
        <v>15</v>
      </c>
      <c r="H90" s="32"/>
      <c r="I90" s="37"/>
      <c r="J90" s="38"/>
      <c r="K90" s="37"/>
      <c r="L90" s="37"/>
      <c r="M90" s="39"/>
      <c r="N90" s="32"/>
      <c r="O90" s="37"/>
      <c r="P90" s="38"/>
      <c r="Q90" s="42"/>
      <c r="R90" s="42"/>
      <c r="S90" s="250"/>
      <c r="T90" s="32">
        <v>15</v>
      </c>
      <c r="U90" s="37">
        <v>0</v>
      </c>
      <c r="V90" s="38">
        <v>1</v>
      </c>
      <c r="W90" s="124"/>
      <c r="X90" s="37"/>
      <c r="Y90" s="40"/>
      <c r="Z90" s="41">
        <v>1</v>
      </c>
    </row>
    <row r="91" spans="1:26" ht="24" x14ac:dyDescent="0.25">
      <c r="A91" s="32">
        <v>8</v>
      </c>
      <c r="B91" s="213" t="s">
        <v>102</v>
      </c>
      <c r="C91" s="22">
        <v>5</v>
      </c>
      <c r="D91" s="22">
        <v>20</v>
      </c>
      <c r="E91" s="23">
        <f t="shared" si="14"/>
        <v>25</v>
      </c>
      <c r="F91" s="24" t="s">
        <v>22</v>
      </c>
      <c r="G91" s="247">
        <v>25</v>
      </c>
      <c r="H91" s="32"/>
      <c r="I91" s="37"/>
      <c r="J91" s="38"/>
      <c r="K91" s="37"/>
      <c r="L91" s="37"/>
      <c r="M91" s="39"/>
      <c r="N91" s="32"/>
      <c r="O91" s="37"/>
      <c r="P91" s="38"/>
      <c r="Q91" s="37"/>
      <c r="R91" s="37"/>
      <c r="S91" s="39"/>
      <c r="T91" s="32"/>
      <c r="U91" s="37"/>
      <c r="V91" s="38"/>
      <c r="W91" s="124">
        <v>5</v>
      </c>
      <c r="X91" s="37">
        <v>20</v>
      </c>
      <c r="Y91" s="40">
        <v>2</v>
      </c>
      <c r="Z91" s="41">
        <v>2</v>
      </c>
    </row>
    <row r="92" spans="1:26" ht="24" x14ac:dyDescent="0.25">
      <c r="A92" s="32">
        <v>9</v>
      </c>
      <c r="B92" s="213" t="s">
        <v>103</v>
      </c>
      <c r="C92" s="22">
        <v>5</v>
      </c>
      <c r="D92" s="22">
        <v>20</v>
      </c>
      <c r="E92" s="23">
        <v>25</v>
      </c>
      <c r="F92" s="24" t="s">
        <v>22</v>
      </c>
      <c r="G92" s="247">
        <v>25</v>
      </c>
      <c r="H92" s="32"/>
      <c r="I92" s="37"/>
      <c r="J92" s="38"/>
      <c r="K92" s="37"/>
      <c r="L92" s="37"/>
      <c r="M92" s="39"/>
      <c r="N92" s="32"/>
      <c r="O92" s="37"/>
      <c r="P92" s="38"/>
      <c r="Q92" s="37"/>
      <c r="R92" s="37"/>
      <c r="S92" s="39"/>
      <c r="T92" s="32"/>
      <c r="U92" s="37"/>
      <c r="V92" s="38"/>
      <c r="W92" s="124">
        <v>5</v>
      </c>
      <c r="X92" s="37">
        <v>20</v>
      </c>
      <c r="Y92" s="40">
        <v>2</v>
      </c>
      <c r="Z92" s="41">
        <v>2</v>
      </c>
    </row>
    <row r="93" spans="1:26" x14ac:dyDescent="0.25">
      <c r="A93" s="32">
        <v>10</v>
      </c>
      <c r="B93" s="213" t="s">
        <v>104</v>
      </c>
      <c r="C93" s="22">
        <v>10</v>
      </c>
      <c r="D93" s="22">
        <v>15</v>
      </c>
      <c r="E93" s="23">
        <v>25</v>
      </c>
      <c r="F93" s="24" t="s">
        <v>22</v>
      </c>
      <c r="G93" s="247">
        <v>25</v>
      </c>
      <c r="H93" s="32"/>
      <c r="I93" s="37"/>
      <c r="J93" s="38"/>
      <c r="K93" s="37"/>
      <c r="L93" s="37"/>
      <c r="M93" s="39"/>
      <c r="N93" s="32"/>
      <c r="O93" s="37"/>
      <c r="P93" s="38"/>
      <c r="Q93" s="37"/>
      <c r="R93" s="37"/>
      <c r="S93" s="39"/>
      <c r="T93" s="32"/>
      <c r="U93" s="37"/>
      <c r="V93" s="38"/>
      <c r="W93" s="37">
        <v>10</v>
      </c>
      <c r="X93" s="37">
        <v>15</v>
      </c>
      <c r="Y93" s="40">
        <v>2</v>
      </c>
      <c r="Z93" s="41">
        <v>2</v>
      </c>
    </row>
    <row r="94" spans="1:26" x14ac:dyDescent="0.25">
      <c r="A94" s="32"/>
      <c r="B94" s="251" t="s">
        <v>105</v>
      </c>
      <c r="C94" s="56">
        <f>SUM(C84:C93)</f>
        <v>160</v>
      </c>
      <c r="D94" s="56">
        <f>SUM(D84:D93)</f>
        <v>150</v>
      </c>
      <c r="E94" s="56">
        <f>SUM(E84:E93)</f>
        <v>310</v>
      </c>
      <c r="F94" s="252"/>
      <c r="G94" s="114">
        <f t="shared" ref="G94:Y94" si="16">SUM(G84:G93)</f>
        <v>300</v>
      </c>
      <c r="H94" s="113">
        <f t="shared" si="16"/>
        <v>0</v>
      </c>
      <c r="I94" s="35">
        <f t="shared" si="16"/>
        <v>0</v>
      </c>
      <c r="J94" s="35">
        <f t="shared" si="16"/>
        <v>0</v>
      </c>
      <c r="K94" s="35">
        <f t="shared" si="16"/>
        <v>0</v>
      </c>
      <c r="L94" s="35">
        <f t="shared" si="16"/>
        <v>0</v>
      </c>
      <c r="M94" s="114">
        <f t="shared" si="16"/>
        <v>0</v>
      </c>
      <c r="N94" s="113">
        <f t="shared" si="16"/>
        <v>0</v>
      </c>
      <c r="O94" s="35">
        <f t="shared" si="16"/>
        <v>0</v>
      </c>
      <c r="P94" s="35">
        <f t="shared" si="16"/>
        <v>0</v>
      </c>
      <c r="Q94" s="35">
        <f t="shared" si="16"/>
        <v>55</v>
      </c>
      <c r="R94" s="35">
        <f t="shared" si="16"/>
        <v>40</v>
      </c>
      <c r="S94" s="114">
        <f t="shared" si="16"/>
        <v>7</v>
      </c>
      <c r="T94" s="113">
        <f t="shared" si="16"/>
        <v>60</v>
      </c>
      <c r="U94" s="35">
        <f t="shared" si="16"/>
        <v>35</v>
      </c>
      <c r="V94" s="35">
        <f t="shared" si="16"/>
        <v>7</v>
      </c>
      <c r="W94" s="35">
        <f t="shared" si="16"/>
        <v>45</v>
      </c>
      <c r="X94" s="35">
        <f t="shared" si="16"/>
        <v>75</v>
      </c>
      <c r="Y94" s="112">
        <f t="shared" si="16"/>
        <v>10</v>
      </c>
      <c r="Z94" s="115">
        <f>SUM(Z84:Z93)</f>
        <v>25</v>
      </c>
    </row>
    <row r="95" spans="1:26" ht="15.75" thickBot="1" x14ac:dyDescent="0.3">
      <c r="A95" s="253"/>
      <c r="B95" s="254" t="s">
        <v>106</v>
      </c>
      <c r="C95" s="255">
        <f>C94/E94</f>
        <v>0.5161290322580645</v>
      </c>
      <c r="D95" s="255">
        <f>D94/E94</f>
        <v>0.4838709677419355</v>
      </c>
      <c r="E95" s="186"/>
      <c r="F95" s="256"/>
      <c r="G95" s="188">
        <v>2165</v>
      </c>
      <c r="H95" s="69">
        <f t="shared" ref="H95:Y95" si="17">H15+H30+H39+H47+H72+H80+H94</f>
        <v>185</v>
      </c>
      <c r="I95" s="66">
        <f t="shared" si="17"/>
        <v>215</v>
      </c>
      <c r="J95" s="66">
        <f t="shared" si="17"/>
        <v>30</v>
      </c>
      <c r="K95" s="66">
        <f t="shared" si="17"/>
        <v>140</v>
      </c>
      <c r="L95" s="66">
        <f t="shared" si="17"/>
        <v>270</v>
      </c>
      <c r="M95" s="116">
        <f t="shared" si="17"/>
        <v>30</v>
      </c>
      <c r="N95" s="69">
        <f t="shared" si="17"/>
        <v>120</v>
      </c>
      <c r="O95" s="66">
        <f t="shared" si="17"/>
        <v>280</v>
      </c>
      <c r="P95" s="66">
        <f t="shared" si="17"/>
        <v>30</v>
      </c>
      <c r="Q95" s="66">
        <f t="shared" si="17"/>
        <v>120</v>
      </c>
      <c r="R95" s="66">
        <f t="shared" si="17"/>
        <v>265</v>
      </c>
      <c r="S95" s="116">
        <f t="shared" si="17"/>
        <v>30</v>
      </c>
      <c r="T95" s="69">
        <f t="shared" si="17"/>
        <v>135</v>
      </c>
      <c r="U95" s="66">
        <f t="shared" si="17"/>
        <v>250</v>
      </c>
      <c r="V95" s="66">
        <f t="shared" si="17"/>
        <v>30</v>
      </c>
      <c r="W95" s="66">
        <f t="shared" si="17"/>
        <v>75</v>
      </c>
      <c r="X95" s="66">
        <f t="shared" si="17"/>
        <v>205</v>
      </c>
      <c r="Y95" s="116">
        <f t="shared" si="17"/>
        <v>30</v>
      </c>
      <c r="Z95" s="136">
        <v>180</v>
      </c>
    </row>
    <row r="96" spans="1:26" ht="15.75" thickBot="1" x14ac:dyDescent="0.3">
      <c r="A96" s="238"/>
      <c r="B96" s="257" t="s">
        <v>107</v>
      </c>
      <c r="C96" s="240"/>
      <c r="D96" s="240"/>
      <c r="E96" s="240"/>
      <c r="F96" s="240"/>
      <c r="G96" s="240"/>
      <c r="H96" s="258"/>
      <c r="I96" s="259"/>
      <c r="J96" s="259"/>
      <c r="K96" s="259"/>
      <c r="L96" s="259"/>
      <c r="M96" s="260"/>
      <c r="N96" s="258"/>
      <c r="O96" s="259"/>
      <c r="P96" s="259"/>
      <c r="Q96" s="259"/>
      <c r="R96" s="259"/>
      <c r="S96" s="260"/>
      <c r="T96" s="258"/>
      <c r="U96" s="259"/>
      <c r="V96" s="259"/>
      <c r="W96" s="259"/>
      <c r="X96" s="259"/>
      <c r="Y96" s="259"/>
      <c r="Z96" s="242"/>
    </row>
    <row r="97" spans="1:26" x14ac:dyDescent="0.25">
      <c r="A97" s="340">
        <v>1</v>
      </c>
      <c r="B97" s="341" t="s">
        <v>108</v>
      </c>
      <c r="C97" s="343">
        <v>30</v>
      </c>
      <c r="D97" s="343">
        <f>I97+L97+O97+R97+U97+X97</f>
        <v>60</v>
      </c>
      <c r="E97" s="344">
        <f>C97+D97</f>
        <v>90</v>
      </c>
      <c r="F97" s="354" t="s">
        <v>15</v>
      </c>
      <c r="G97" s="355">
        <v>85</v>
      </c>
      <c r="H97" s="32"/>
      <c r="I97" s="37"/>
      <c r="J97" s="104"/>
      <c r="K97" s="37"/>
      <c r="L97" s="37"/>
      <c r="M97" s="105"/>
      <c r="N97" s="32"/>
      <c r="O97" s="37"/>
      <c r="P97" s="104"/>
      <c r="Q97" s="37">
        <v>10</v>
      </c>
      <c r="R97" s="37">
        <v>20</v>
      </c>
      <c r="S97" s="105">
        <v>2</v>
      </c>
      <c r="T97" s="32">
        <v>10</v>
      </c>
      <c r="U97" s="37">
        <v>20</v>
      </c>
      <c r="V97" s="104">
        <v>2</v>
      </c>
      <c r="W97" s="37">
        <v>10</v>
      </c>
      <c r="X97" s="37">
        <v>20</v>
      </c>
      <c r="Y97" s="106">
        <v>3</v>
      </c>
      <c r="Z97" s="107">
        <v>7</v>
      </c>
    </row>
    <row r="98" spans="1:26" x14ac:dyDescent="0.25">
      <c r="A98" s="102">
        <v>2</v>
      </c>
      <c r="B98" s="342" t="s">
        <v>142</v>
      </c>
      <c r="C98" s="338">
        <v>10</v>
      </c>
      <c r="D98" s="338">
        <v>30</v>
      </c>
      <c r="E98" s="339">
        <v>40</v>
      </c>
      <c r="F98" s="45" t="s">
        <v>15</v>
      </c>
      <c r="G98" s="349">
        <v>35</v>
      </c>
      <c r="H98" s="32"/>
      <c r="I98" s="37"/>
      <c r="J98" s="104"/>
      <c r="K98" s="37"/>
      <c r="L98" s="37"/>
      <c r="M98" s="105"/>
      <c r="N98" s="32"/>
      <c r="O98" s="37"/>
      <c r="P98" s="104"/>
      <c r="Q98" s="42"/>
      <c r="R98" s="42"/>
      <c r="S98" s="250"/>
      <c r="T98" s="102">
        <v>10</v>
      </c>
      <c r="U98" s="42">
        <v>30</v>
      </c>
      <c r="V98" s="103">
        <v>3</v>
      </c>
      <c r="W98" s="37"/>
      <c r="X98" s="37"/>
      <c r="Y98" s="106"/>
      <c r="Z98" s="107">
        <v>5</v>
      </c>
    </row>
    <row r="99" spans="1:26" x14ac:dyDescent="0.25">
      <c r="A99" s="102">
        <v>3</v>
      </c>
      <c r="B99" s="342" t="s">
        <v>143</v>
      </c>
      <c r="C99" s="338">
        <v>25</v>
      </c>
      <c r="D99" s="338">
        <v>0</v>
      </c>
      <c r="E99" s="339">
        <f t="shared" ref="E99:E103" si="18">C99+D99</f>
        <v>25</v>
      </c>
      <c r="F99" s="24" t="s">
        <v>22</v>
      </c>
      <c r="G99" s="349">
        <v>25</v>
      </c>
      <c r="H99" s="32"/>
      <c r="I99" s="37"/>
      <c r="J99" s="104"/>
      <c r="K99" s="37"/>
      <c r="L99" s="37"/>
      <c r="M99" s="105"/>
      <c r="N99" s="32"/>
      <c r="O99" s="37"/>
      <c r="P99" s="104"/>
      <c r="Q99" s="42">
        <v>25</v>
      </c>
      <c r="R99" s="42">
        <v>0</v>
      </c>
      <c r="S99" s="250">
        <v>2</v>
      </c>
      <c r="T99" s="102"/>
      <c r="U99" s="42"/>
      <c r="V99" s="103"/>
      <c r="W99" s="37"/>
      <c r="X99" s="37"/>
      <c r="Y99" s="106"/>
      <c r="Z99" s="107">
        <v>2</v>
      </c>
    </row>
    <row r="100" spans="1:26" x14ac:dyDescent="0.25">
      <c r="A100" s="32">
        <v>4</v>
      </c>
      <c r="B100" s="213" t="s">
        <v>109</v>
      </c>
      <c r="C100" s="22">
        <v>5</v>
      </c>
      <c r="D100" s="22">
        <v>10</v>
      </c>
      <c r="E100" s="23">
        <f t="shared" si="18"/>
        <v>15</v>
      </c>
      <c r="F100" s="24" t="s">
        <v>22</v>
      </c>
      <c r="G100" s="349">
        <v>10</v>
      </c>
      <c r="H100" s="32"/>
      <c r="I100" s="37"/>
      <c r="J100" s="104"/>
      <c r="K100" s="37"/>
      <c r="L100" s="37"/>
      <c r="M100" s="105"/>
      <c r="N100" s="32"/>
      <c r="O100" s="37"/>
      <c r="P100" s="104"/>
      <c r="Q100" s="42"/>
      <c r="R100" s="42"/>
      <c r="S100" s="250"/>
      <c r="T100" s="102"/>
      <c r="U100" s="42"/>
      <c r="V100" s="103"/>
      <c r="W100" s="37">
        <v>5</v>
      </c>
      <c r="X100" s="37">
        <v>10</v>
      </c>
      <c r="Y100" s="106">
        <v>1</v>
      </c>
      <c r="Z100" s="107">
        <v>1</v>
      </c>
    </row>
    <row r="101" spans="1:26" x14ac:dyDescent="0.25">
      <c r="A101" s="32">
        <v>5</v>
      </c>
      <c r="B101" s="261" t="s">
        <v>110</v>
      </c>
      <c r="C101" s="22">
        <v>10</v>
      </c>
      <c r="D101" s="22">
        <v>15</v>
      </c>
      <c r="E101" s="23">
        <f t="shared" si="18"/>
        <v>25</v>
      </c>
      <c r="F101" s="24" t="s">
        <v>22</v>
      </c>
      <c r="G101" s="349">
        <v>25</v>
      </c>
      <c r="H101" s="32"/>
      <c r="I101" s="37"/>
      <c r="J101" s="104"/>
      <c r="K101" s="262"/>
      <c r="L101" s="37"/>
      <c r="M101" s="105"/>
      <c r="N101" s="32"/>
      <c r="O101" s="37"/>
      <c r="P101" s="104"/>
      <c r="Q101" s="335"/>
      <c r="R101" s="42"/>
      <c r="S101" s="250"/>
      <c r="T101" s="102"/>
      <c r="U101" s="42"/>
      <c r="V101" s="103"/>
      <c r="W101" s="37">
        <v>10</v>
      </c>
      <c r="X101" s="37">
        <v>15</v>
      </c>
      <c r="Y101" s="106">
        <v>2</v>
      </c>
      <c r="Z101" s="107">
        <v>2</v>
      </c>
    </row>
    <row r="102" spans="1:26" x14ac:dyDescent="0.25">
      <c r="A102" s="32">
        <v>6</v>
      </c>
      <c r="B102" s="213" t="s">
        <v>111</v>
      </c>
      <c r="C102" s="22">
        <v>10</v>
      </c>
      <c r="D102" s="22">
        <v>15</v>
      </c>
      <c r="E102" s="23">
        <f t="shared" si="18"/>
        <v>25</v>
      </c>
      <c r="F102" s="24" t="s">
        <v>22</v>
      </c>
      <c r="G102" s="349">
        <v>25</v>
      </c>
      <c r="H102" s="32"/>
      <c r="I102" s="37"/>
      <c r="J102" s="104"/>
      <c r="K102" s="37"/>
      <c r="L102" s="37"/>
      <c r="M102" s="105"/>
      <c r="N102" s="32"/>
      <c r="O102" s="37"/>
      <c r="P102" s="104"/>
      <c r="Q102" s="42"/>
      <c r="R102" s="42"/>
      <c r="S102" s="250"/>
      <c r="T102" s="102"/>
      <c r="U102" s="42"/>
      <c r="V102" s="103"/>
      <c r="W102" s="147">
        <v>10</v>
      </c>
      <c r="X102" s="37">
        <v>15</v>
      </c>
      <c r="Y102" s="106">
        <v>2</v>
      </c>
      <c r="Z102" s="107">
        <v>2</v>
      </c>
    </row>
    <row r="103" spans="1:26" x14ac:dyDescent="0.25">
      <c r="A103" s="32">
        <v>7</v>
      </c>
      <c r="B103" s="261" t="s">
        <v>112</v>
      </c>
      <c r="C103" s="22">
        <v>10</v>
      </c>
      <c r="D103" s="22">
        <v>15</v>
      </c>
      <c r="E103" s="23">
        <f t="shared" si="18"/>
        <v>25</v>
      </c>
      <c r="F103" s="24" t="s">
        <v>22</v>
      </c>
      <c r="G103" s="349">
        <v>25</v>
      </c>
      <c r="H103" s="32"/>
      <c r="I103" s="37"/>
      <c r="J103" s="104"/>
      <c r="K103" s="37"/>
      <c r="L103" s="37"/>
      <c r="M103" s="105"/>
      <c r="N103" s="32"/>
      <c r="O103" s="37"/>
      <c r="P103" s="104"/>
      <c r="Q103" s="42">
        <v>10</v>
      </c>
      <c r="R103" s="42">
        <v>15</v>
      </c>
      <c r="S103" s="250">
        <v>2</v>
      </c>
      <c r="T103" s="102"/>
      <c r="U103" s="42"/>
      <c r="V103" s="103"/>
      <c r="W103" s="37"/>
      <c r="X103" s="37"/>
      <c r="Y103" s="106"/>
      <c r="Z103" s="107">
        <v>2</v>
      </c>
    </row>
    <row r="104" spans="1:26" x14ac:dyDescent="0.25">
      <c r="A104" s="32">
        <v>8</v>
      </c>
      <c r="B104" s="358" t="s">
        <v>113</v>
      </c>
      <c r="C104" s="22">
        <v>15</v>
      </c>
      <c r="D104" s="22">
        <v>0</v>
      </c>
      <c r="E104" s="23">
        <v>15</v>
      </c>
      <c r="F104" s="24" t="s">
        <v>22</v>
      </c>
      <c r="G104" s="349">
        <v>10</v>
      </c>
      <c r="H104" s="32"/>
      <c r="I104" s="37"/>
      <c r="J104" s="104"/>
      <c r="K104" s="37"/>
      <c r="L104" s="37"/>
      <c r="M104" s="105"/>
      <c r="N104" s="32"/>
      <c r="O104" s="37"/>
      <c r="P104" s="104"/>
      <c r="Q104" s="42">
        <v>15</v>
      </c>
      <c r="R104" s="42">
        <v>0</v>
      </c>
      <c r="S104" s="250">
        <v>1</v>
      </c>
      <c r="T104" s="102"/>
      <c r="U104" s="42"/>
      <c r="V104" s="103"/>
      <c r="W104" s="37"/>
      <c r="X104" s="37"/>
      <c r="Y104" s="106"/>
      <c r="Z104" s="107"/>
    </row>
    <row r="105" spans="1:26" x14ac:dyDescent="0.25">
      <c r="A105" s="32">
        <v>9</v>
      </c>
      <c r="B105" s="261" t="s">
        <v>114</v>
      </c>
      <c r="C105" s="22">
        <v>10</v>
      </c>
      <c r="D105" s="22">
        <v>15</v>
      </c>
      <c r="E105" s="23">
        <v>25</v>
      </c>
      <c r="F105" s="24" t="s">
        <v>22</v>
      </c>
      <c r="G105" s="349">
        <v>25</v>
      </c>
      <c r="H105" s="32"/>
      <c r="I105" s="37"/>
      <c r="J105" s="104"/>
      <c r="K105" s="37"/>
      <c r="L105" s="37"/>
      <c r="M105" s="105"/>
      <c r="N105" s="32"/>
      <c r="O105" s="37"/>
      <c r="P105" s="104"/>
      <c r="Q105" s="37"/>
      <c r="R105" s="37"/>
      <c r="S105" s="105"/>
      <c r="T105" s="32">
        <v>10</v>
      </c>
      <c r="U105" s="37">
        <v>15</v>
      </c>
      <c r="V105" s="104">
        <v>2</v>
      </c>
      <c r="W105" s="37"/>
      <c r="X105" s="37"/>
      <c r="Y105" s="106"/>
      <c r="Z105" s="107">
        <v>2</v>
      </c>
    </row>
    <row r="106" spans="1:26" x14ac:dyDescent="0.25">
      <c r="A106" s="32">
        <v>10</v>
      </c>
      <c r="B106" s="261" t="s">
        <v>115</v>
      </c>
      <c r="C106" s="22">
        <v>25</v>
      </c>
      <c r="D106" s="22">
        <v>0</v>
      </c>
      <c r="E106" s="23">
        <v>25</v>
      </c>
      <c r="F106" s="24" t="s">
        <v>22</v>
      </c>
      <c r="G106" s="349">
        <v>25</v>
      </c>
      <c r="H106" s="32"/>
      <c r="I106" s="37"/>
      <c r="J106" s="104"/>
      <c r="K106" s="37"/>
      <c r="L106" s="37"/>
      <c r="M106" s="105"/>
      <c r="N106" s="32"/>
      <c r="O106" s="37"/>
      <c r="P106" s="104"/>
      <c r="Q106" s="37"/>
      <c r="R106" s="37"/>
      <c r="S106" s="105"/>
      <c r="T106" s="32"/>
      <c r="U106" s="37"/>
      <c r="V106" s="104"/>
      <c r="W106" s="37">
        <v>25</v>
      </c>
      <c r="X106" s="37">
        <v>0</v>
      </c>
      <c r="Y106" s="106">
        <v>2</v>
      </c>
      <c r="Z106" s="107">
        <v>2</v>
      </c>
    </row>
    <row r="107" spans="1:26" ht="15.75" thickBot="1" x14ac:dyDescent="0.3">
      <c r="A107" s="263"/>
      <c r="B107" s="251" t="s">
        <v>105</v>
      </c>
      <c r="C107" s="56">
        <f>SUM(C97:C106)</f>
        <v>150</v>
      </c>
      <c r="D107" s="56">
        <f>SUM(D97:D106)</f>
        <v>160</v>
      </c>
      <c r="E107" s="56">
        <f>SUM(E97:E106)</f>
        <v>310</v>
      </c>
      <c r="F107" s="356"/>
      <c r="G107" s="357">
        <f t="shared" ref="G107:Y107" si="19">SUM(G97:G106)</f>
        <v>290</v>
      </c>
      <c r="H107" s="113">
        <f t="shared" si="19"/>
        <v>0</v>
      </c>
      <c r="I107" s="35">
        <f t="shared" si="19"/>
        <v>0</v>
      </c>
      <c r="J107" s="35">
        <f t="shared" si="19"/>
        <v>0</v>
      </c>
      <c r="K107" s="35">
        <f t="shared" si="19"/>
        <v>0</v>
      </c>
      <c r="L107" s="35">
        <f t="shared" si="19"/>
        <v>0</v>
      </c>
      <c r="M107" s="114">
        <f t="shared" si="19"/>
        <v>0</v>
      </c>
      <c r="N107" s="113">
        <f t="shared" si="19"/>
        <v>0</v>
      </c>
      <c r="O107" s="35">
        <f t="shared" si="19"/>
        <v>0</v>
      </c>
      <c r="P107" s="35">
        <f t="shared" si="19"/>
        <v>0</v>
      </c>
      <c r="Q107" s="35">
        <f t="shared" si="19"/>
        <v>60</v>
      </c>
      <c r="R107" s="35">
        <f t="shared" si="19"/>
        <v>35</v>
      </c>
      <c r="S107" s="114">
        <f t="shared" si="19"/>
        <v>7</v>
      </c>
      <c r="T107" s="113">
        <f t="shared" si="19"/>
        <v>30</v>
      </c>
      <c r="U107" s="35">
        <f t="shared" si="19"/>
        <v>65</v>
      </c>
      <c r="V107" s="35">
        <f t="shared" si="19"/>
        <v>7</v>
      </c>
      <c r="W107" s="35">
        <f t="shared" si="19"/>
        <v>60</v>
      </c>
      <c r="X107" s="35">
        <f t="shared" si="19"/>
        <v>60</v>
      </c>
      <c r="Y107" s="112">
        <f t="shared" si="19"/>
        <v>10</v>
      </c>
      <c r="Z107" s="264">
        <f>SUM(Z97:Z106)</f>
        <v>25</v>
      </c>
    </row>
    <row r="108" spans="1:26" ht="15.75" thickBot="1" x14ac:dyDescent="0.3">
      <c r="A108" s="265"/>
      <c r="B108" s="266" t="s">
        <v>106</v>
      </c>
      <c r="C108" s="202">
        <f>C107/E107</f>
        <v>0.4838709677419355</v>
      </c>
      <c r="D108" s="202">
        <f>D107/E107</f>
        <v>0.5161290322580645</v>
      </c>
      <c r="E108" s="203"/>
      <c r="F108" s="267"/>
      <c r="G108" s="117"/>
      <c r="H108" s="69">
        <f t="shared" ref="H108:Y108" si="20">H15+H30+H39+H47+H72+H80+H107</f>
        <v>185</v>
      </c>
      <c r="I108" s="66">
        <f t="shared" si="20"/>
        <v>215</v>
      </c>
      <c r="J108" s="66">
        <f t="shared" si="20"/>
        <v>30</v>
      </c>
      <c r="K108" s="66">
        <f t="shared" si="20"/>
        <v>140</v>
      </c>
      <c r="L108" s="66">
        <f t="shared" si="20"/>
        <v>270</v>
      </c>
      <c r="M108" s="116">
        <f t="shared" si="20"/>
        <v>30</v>
      </c>
      <c r="N108" s="69">
        <f t="shared" si="20"/>
        <v>120</v>
      </c>
      <c r="O108" s="66">
        <f t="shared" si="20"/>
        <v>280</v>
      </c>
      <c r="P108" s="66">
        <f t="shared" si="20"/>
        <v>30</v>
      </c>
      <c r="Q108" s="66">
        <f t="shared" si="20"/>
        <v>125</v>
      </c>
      <c r="R108" s="66">
        <f t="shared" si="20"/>
        <v>260</v>
      </c>
      <c r="S108" s="116">
        <f t="shared" si="20"/>
        <v>30</v>
      </c>
      <c r="T108" s="69">
        <f t="shared" si="20"/>
        <v>105</v>
      </c>
      <c r="U108" s="66">
        <f t="shared" si="20"/>
        <v>280</v>
      </c>
      <c r="V108" s="66">
        <f t="shared" si="20"/>
        <v>30</v>
      </c>
      <c r="W108" s="66">
        <f t="shared" si="20"/>
        <v>90</v>
      </c>
      <c r="X108" s="66">
        <f t="shared" si="20"/>
        <v>190</v>
      </c>
      <c r="Y108" s="116">
        <f t="shared" si="20"/>
        <v>30</v>
      </c>
      <c r="Z108" s="118">
        <v>180</v>
      </c>
    </row>
    <row r="109" spans="1:26" ht="15.75" thickBot="1" x14ac:dyDescent="0.3">
      <c r="A109" s="268"/>
      <c r="B109" s="269" t="s">
        <v>116</v>
      </c>
      <c r="C109" s="270"/>
      <c r="D109" s="270"/>
      <c r="E109" s="270"/>
      <c r="F109" s="270"/>
      <c r="G109" s="270"/>
      <c r="H109" s="268"/>
      <c r="I109" s="270"/>
      <c r="J109" s="270"/>
      <c r="K109" s="270"/>
      <c r="L109" s="270"/>
      <c r="M109" s="271"/>
      <c r="N109" s="268"/>
      <c r="O109" s="270"/>
      <c r="P109" s="270"/>
      <c r="Q109" s="270"/>
      <c r="R109" s="270"/>
      <c r="S109" s="271"/>
      <c r="T109" s="268"/>
      <c r="U109" s="270"/>
      <c r="V109" s="270"/>
      <c r="W109" s="270"/>
      <c r="X109" s="270"/>
      <c r="Y109" s="270"/>
      <c r="Z109" s="272"/>
    </row>
    <row r="110" spans="1:26" ht="24" x14ac:dyDescent="0.25">
      <c r="A110" s="26">
        <v>1</v>
      </c>
      <c r="B110" s="243" t="s">
        <v>117</v>
      </c>
      <c r="C110" s="273">
        <v>25</v>
      </c>
      <c r="D110" s="273">
        <v>20</v>
      </c>
      <c r="E110" s="274">
        <f>C110+D110</f>
        <v>45</v>
      </c>
      <c r="F110" s="348" t="s">
        <v>15</v>
      </c>
      <c r="G110" s="275">
        <v>30</v>
      </c>
      <c r="H110" s="26"/>
      <c r="I110" s="27"/>
      <c r="J110" s="276"/>
      <c r="K110" s="27"/>
      <c r="L110" s="27"/>
      <c r="M110" s="277"/>
      <c r="N110" s="26"/>
      <c r="O110" s="27"/>
      <c r="P110" s="276"/>
      <c r="Q110" s="27">
        <v>25</v>
      </c>
      <c r="R110" s="27">
        <v>20</v>
      </c>
      <c r="S110" s="276">
        <v>3</v>
      </c>
      <c r="T110" s="26"/>
      <c r="U110" s="27"/>
      <c r="V110" s="276"/>
      <c r="W110" s="27"/>
      <c r="X110" s="27"/>
      <c r="Y110" s="278"/>
      <c r="Z110" s="279">
        <v>4</v>
      </c>
    </row>
    <row r="111" spans="1:26" ht="24" x14ac:dyDescent="0.25">
      <c r="A111" s="32">
        <v>2</v>
      </c>
      <c r="B111" s="213" t="s">
        <v>118</v>
      </c>
      <c r="C111" s="91">
        <v>25</v>
      </c>
      <c r="D111" s="91">
        <f t="shared" ref="D111:D118" si="21">I111+L111+O111+R111+U111+X111</f>
        <v>0</v>
      </c>
      <c r="E111" s="92">
        <f t="shared" ref="E111:E118" si="22">C111+D111</f>
        <v>25</v>
      </c>
      <c r="F111" s="24" t="s">
        <v>22</v>
      </c>
      <c r="G111" s="280">
        <v>25</v>
      </c>
      <c r="H111" s="32"/>
      <c r="I111" s="37"/>
      <c r="J111" s="104"/>
      <c r="K111" s="37"/>
      <c r="L111" s="37"/>
      <c r="M111" s="105"/>
      <c r="N111" s="32"/>
      <c r="O111" s="37"/>
      <c r="P111" s="104"/>
      <c r="Q111" s="37">
        <v>25</v>
      </c>
      <c r="R111" s="37">
        <v>0</v>
      </c>
      <c r="S111" s="104">
        <v>2</v>
      </c>
      <c r="T111" s="32"/>
      <c r="U111" s="37"/>
      <c r="V111" s="104"/>
      <c r="W111" s="37"/>
      <c r="X111" s="37"/>
      <c r="Y111" s="106"/>
      <c r="Z111" s="107">
        <v>2</v>
      </c>
    </row>
    <row r="112" spans="1:26" x14ac:dyDescent="0.25">
      <c r="A112" s="32">
        <v>3</v>
      </c>
      <c r="B112" s="213" t="s">
        <v>119</v>
      </c>
      <c r="C112" s="91">
        <v>25</v>
      </c>
      <c r="D112" s="91">
        <v>0</v>
      </c>
      <c r="E112" s="92">
        <f t="shared" si="22"/>
        <v>25</v>
      </c>
      <c r="F112" s="24" t="s">
        <v>22</v>
      </c>
      <c r="G112" s="280">
        <v>25</v>
      </c>
      <c r="H112" s="32"/>
      <c r="I112" s="37"/>
      <c r="J112" s="104"/>
      <c r="K112" s="37"/>
      <c r="L112" s="37"/>
      <c r="M112" s="105"/>
      <c r="N112" s="32"/>
      <c r="O112" s="37"/>
      <c r="P112" s="104"/>
      <c r="Q112" s="37">
        <v>25</v>
      </c>
      <c r="R112" s="37">
        <v>0</v>
      </c>
      <c r="S112" s="104">
        <v>2</v>
      </c>
      <c r="T112" s="124"/>
      <c r="U112" s="37"/>
      <c r="V112" s="104"/>
      <c r="W112" s="37"/>
      <c r="X112" s="37"/>
      <c r="Y112" s="106"/>
      <c r="Z112" s="107">
        <v>2</v>
      </c>
    </row>
    <row r="113" spans="1:26" x14ac:dyDescent="0.25">
      <c r="A113" s="32">
        <v>4</v>
      </c>
      <c r="B113" s="213" t="s">
        <v>120</v>
      </c>
      <c r="C113" s="91">
        <v>25</v>
      </c>
      <c r="D113" s="91">
        <v>0</v>
      </c>
      <c r="E113" s="92">
        <f t="shared" si="22"/>
        <v>25</v>
      </c>
      <c r="F113" s="24" t="s">
        <v>22</v>
      </c>
      <c r="G113" s="280">
        <v>25</v>
      </c>
      <c r="H113" s="32"/>
      <c r="I113" s="37"/>
      <c r="J113" s="104"/>
      <c r="K113" s="37"/>
      <c r="L113" s="37"/>
      <c r="M113" s="105"/>
      <c r="N113" s="32"/>
      <c r="O113" s="37"/>
      <c r="P113" s="104"/>
      <c r="Q113" s="37"/>
      <c r="R113" s="37"/>
      <c r="S113" s="105"/>
      <c r="T113" s="37">
        <v>25</v>
      </c>
      <c r="U113" s="37">
        <v>0</v>
      </c>
      <c r="V113" s="104">
        <v>2</v>
      </c>
      <c r="W113" s="37"/>
      <c r="X113" s="37"/>
      <c r="Y113" s="106"/>
      <c r="Z113" s="107">
        <v>2</v>
      </c>
    </row>
    <row r="114" spans="1:26" x14ac:dyDescent="0.25">
      <c r="A114" s="32">
        <v>5</v>
      </c>
      <c r="B114" s="213" t="s">
        <v>121</v>
      </c>
      <c r="C114" s="91">
        <v>10</v>
      </c>
      <c r="D114" s="91">
        <v>15</v>
      </c>
      <c r="E114" s="92">
        <f t="shared" si="22"/>
        <v>25</v>
      </c>
      <c r="F114" s="24" t="s">
        <v>22</v>
      </c>
      <c r="G114" s="280">
        <v>25</v>
      </c>
      <c r="H114" s="32"/>
      <c r="I114" s="37"/>
      <c r="J114" s="104"/>
      <c r="K114" s="37"/>
      <c r="L114" s="37"/>
      <c r="M114" s="105"/>
      <c r="N114" s="32"/>
      <c r="O114" s="37"/>
      <c r="P114" s="104"/>
      <c r="Q114" s="37"/>
      <c r="R114" s="37"/>
      <c r="S114" s="105"/>
      <c r="T114" s="37">
        <v>10</v>
      </c>
      <c r="U114" s="37">
        <v>15</v>
      </c>
      <c r="V114" s="104">
        <v>2</v>
      </c>
      <c r="W114" s="37"/>
      <c r="X114" s="37"/>
      <c r="Y114" s="106"/>
      <c r="Z114" s="107">
        <v>2</v>
      </c>
    </row>
    <row r="115" spans="1:26" x14ac:dyDescent="0.25">
      <c r="A115" s="32">
        <v>6</v>
      </c>
      <c r="B115" s="213" t="s">
        <v>122</v>
      </c>
      <c r="C115" s="91">
        <v>30</v>
      </c>
      <c r="D115" s="91">
        <v>45</v>
      </c>
      <c r="E115" s="347">
        <f t="shared" si="22"/>
        <v>75</v>
      </c>
      <c r="F115" s="42" t="s">
        <v>15</v>
      </c>
      <c r="G115" s="349">
        <v>75</v>
      </c>
      <c r="H115" s="32"/>
      <c r="I115" s="37"/>
      <c r="J115" s="104"/>
      <c r="K115" s="37"/>
      <c r="L115" s="37"/>
      <c r="M115" s="105"/>
      <c r="N115" s="32"/>
      <c r="O115" s="37"/>
      <c r="P115" s="104"/>
      <c r="Q115" s="37"/>
      <c r="R115" s="37"/>
      <c r="S115" s="105"/>
      <c r="T115" s="37">
        <v>15</v>
      </c>
      <c r="U115" s="37">
        <v>15</v>
      </c>
      <c r="V115" s="104">
        <v>2</v>
      </c>
      <c r="W115" s="37">
        <v>15</v>
      </c>
      <c r="X115" s="37">
        <v>30</v>
      </c>
      <c r="Y115" s="106">
        <v>4</v>
      </c>
      <c r="Z115" s="107">
        <v>6</v>
      </c>
    </row>
    <row r="116" spans="1:26" ht="24" x14ac:dyDescent="0.25">
      <c r="A116" s="32">
        <v>7</v>
      </c>
      <c r="B116" s="213" t="s">
        <v>123</v>
      </c>
      <c r="C116" s="91">
        <v>5</v>
      </c>
      <c r="D116" s="91">
        <v>20</v>
      </c>
      <c r="E116" s="92">
        <f t="shared" si="22"/>
        <v>25</v>
      </c>
      <c r="F116" s="24" t="s">
        <v>22</v>
      </c>
      <c r="G116" s="349">
        <v>25</v>
      </c>
      <c r="H116" s="32"/>
      <c r="I116" s="37"/>
      <c r="J116" s="104"/>
      <c r="K116" s="262"/>
      <c r="L116" s="37"/>
      <c r="M116" s="105"/>
      <c r="N116" s="32"/>
      <c r="O116" s="37"/>
      <c r="P116" s="104"/>
      <c r="Q116" s="262"/>
      <c r="R116" s="37"/>
      <c r="S116" s="105"/>
      <c r="T116" s="32"/>
      <c r="U116" s="37"/>
      <c r="V116" s="104"/>
      <c r="W116" s="37">
        <v>5</v>
      </c>
      <c r="X116" s="37">
        <v>20</v>
      </c>
      <c r="Y116" s="106">
        <v>2</v>
      </c>
      <c r="Z116" s="107">
        <v>2</v>
      </c>
    </row>
    <row r="117" spans="1:26" ht="24" x14ac:dyDescent="0.25">
      <c r="A117" s="32">
        <v>8</v>
      </c>
      <c r="B117" s="213" t="s">
        <v>124</v>
      </c>
      <c r="C117" s="91">
        <v>5</v>
      </c>
      <c r="D117" s="91">
        <v>20</v>
      </c>
      <c r="E117" s="92">
        <v>25</v>
      </c>
      <c r="F117" s="24" t="s">
        <v>22</v>
      </c>
      <c r="G117" s="280">
        <v>25</v>
      </c>
      <c r="H117" s="32"/>
      <c r="I117" s="37"/>
      <c r="J117" s="104"/>
      <c r="K117" s="37"/>
      <c r="L117" s="37"/>
      <c r="M117" s="105"/>
      <c r="N117" s="32"/>
      <c r="O117" s="37"/>
      <c r="P117" s="104"/>
      <c r="Q117" s="37"/>
      <c r="R117" s="37"/>
      <c r="S117" s="105"/>
      <c r="T117" s="32"/>
      <c r="U117" s="37"/>
      <c r="V117" s="104"/>
      <c r="W117" s="147">
        <v>5</v>
      </c>
      <c r="X117" s="37">
        <v>20</v>
      </c>
      <c r="Y117" s="106">
        <v>2</v>
      </c>
      <c r="Z117" s="107">
        <v>2</v>
      </c>
    </row>
    <row r="118" spans="1:26" x14ac:dyDescent="0.25">
      <c r="A118" s="32">
        <v>9</v>
      </c>
      <c r="B118" s="213" t="s">
        <v>125</v>
      </c>
      <c r="C118" s="91">
        <v>5</v>
      </c>
      <c r="D118" s="91">
        <f t="shared" si="21"/>
        <v>20</v>
      </c>
      <c r="E118" s="92">
        <f t="shared" si="22"/>
        <v>25</v>
      </c>
      <c r="F118" s="24" t="s">
        <v>22</v>
      </c>
      <c r="G118" s="280">
        <v>25</v>
      </c>
      <c r="H118" s="32"/>
      <c r="I118" s="37"/>
      <c r="J118" s="104"/>
      <c r="K118" s="37"/>
      <c r="L118" s="37"/>
      <c r="M118" s="105"/>
      <c r="N118" s="32"/>
      <c r="O118" s="37"/>
      <c r="P118" s="104"/>
      <c r="Q118" s="37"/>
      <c r="R118" s="37"/>
      <c r="S118" s="105"/>
      <c r="T118" s="32"/>
      <c r="U118" s="37"/>
      <c r="V118" s="104"/>
      <c r="W118" s="147">
        <v>5</v>
      </c>
      <c r="X118" s="37">
        <v>20</v>
      </c>
      <c r="Y118" s="106">
        <v>2</v>
      </c>
      <c r="Z118" s="107">
        <v>2</v>
      </c>
    </row>
    <row r="119" spans="1:26" x14ac:dyDescent="0.25">
      <c r="A119" s="102">
        <v>10</v>
      </c>
      <c r="B119" s="342" t="s">
        <v>126</v>
      </c>
      <c r="C119" s="91">
        <v>5</v>
      </c>
      <c r="D119" s="91">
        <v>10</v>
      </c>
      <c r="E119" s="92">
        <v>15</v>
      </c>
      <c r="F119" s="24" t="s">
        <v>22</v>
      </c>
      <c r="G119" s="280">
        <v>10</v>
      </c>
      <c r="H119" s="32"/>
      <c r="I119" s="37"/>
      <c r="J119" s="104"/>
      <c r="K119" s="37"/>
      <c r="L119" s="37"/>
      <c r="M119" s="105"/>
      <c r="N119" s="32"/>
      <c r="O119" s="37"/>
      <c r="P119" s="104"/>
      <c r="Q119" s="37"/>
      <c r="R119" s="37"/>
      <c r="S119" s="105"/>
      <c r="T119" s="32">
        <v>5</v>
      </c>
      <c r="U119" s="37">
        <v>10</v>
      </c>
      <c r="V119" s="104">
        <v>1</v>
      </c>
      <c r="W119" s="147"/>
      <c r="X119" s="37"/>
      <c r="Y119" s="106"/>
      <c r="Z119" s="107">
        <v>1</v>
      </c>
    </row>
    <row r="120" spans="1:26" x14ac:dyDescent="0.25">
      <c r="A120" s="102"/>
      <c r="B120" s="281"/>
      <c r="C120" s="147"/>
      <c r="D120" s="147"/>
      <c r="E120" s="37"/>
      <c r="F120" s="37"/>
      <c r="G120" s="280"/>
      <c r="H120" s="32"/>
      <c r="I120" s="37"/>
      <c r="J120" s="104"/>
      <c r="K120" s="37"/>
      <c r="L120" s="37"/>
      <c r="M120" s="105"/>
      <c r="N120" s="32"/>
      <c r="O120" s="37"/>
      <c r="P120" s="104"/>
      <c r="Q120" s="37"/>
      <c r="R120" s="37"/>
      <c r="S120" s="105"/>
      <c r="T120" s="32"/>
      <c r="U120" s="37"/>
      <c r="V120" s="104"/>
      <c r="W120" s="37"/>
      <c r="X120" s="37"/>
      <c r="Y120" s="106"/>
      <c r="Z120" s="107"/>
    </row>
    <row r="121" spans="1:26" ht="15.75" thickBot="1" x14ac:dyDescent="0.3">
      <c r="A121" s="263"/>
      <c r="B121" s="251" t="s">
        <v>105</v>
      </c>
      <c r="C121" s="56">
        <f>SUM(C110:C120)</f>
        <v>160</v>
      </c>
      <c r="D121" s="56">
        <f>SUM(D110:D120)</f>
        <v>150</v>
      </c>
      <c r="E121" s="56">
        <f>SUM(E110:E120)</f>
        <v>310</v>
      </c>
      <c r="F121" s="282"/>
      <c r="G121" s="283">
        <f t="shared" ref="G121:Z121" si="23">SUM(G110:G120)</f>
        <v>290</v>
      </c>
      <c r="H121" s="113">
        <f t="shared" si="23"/>
        <v>0</v>
      </c>
      <c r="I121" s="35">
        <f t="shared" si="23"/>
        <v>0</v>
      </c>
      <c r="J121" s="35">
        <f t="shared" si="23"/>
        <v>0</v>
      </c>
      <c r="K121" s="35">
        <f t="shared" si="23"/>
        <v>0</v>
      </c>
      <c r="L121" s="35">
        <f t="shared" si="23"/>
        <v>0</v>
      </c>
      <c r="M121" s="114">
        <f t="shared" si="23"/>
        <v>0</v>
      </c>
      <c r="N121" s="113">
        <f t="shared" si="23"/>
        <v>0</v>
      </c>
      <c r="O121" s="35">
        <f t="shared" si="23"/>
        <v>0</v>
      </c>
      <c r="P121" s="35">
        <f t="shared" si="23"/>
        <v>0</v>
      </c>
      <c r="Q121" s="35">
        <f t="shared" si="23"/>
        <v>75</v>
      </c>
      <c r="R121" s="35">
        <f t="shared" si="23"/>
        <v>20</v>
      </c>
      <c r="S121" s="114">
        <f t="shared" si="23"/>
        <v>7</v>
      </c>
      <c r="T121" s="113">
        <f t="shared" si="23"/>
        <v>55</v>
      </c>
      <c r="U121" s="35">
        <f t="shared" si="23"/>
        <v>40</v>
      </c>
      <c r="V121" s="35">
        <f t="shared" si="23"/>
        <v>7</v>
      </c>
      <c r="W121" s="35">
        <f t="shared" si="23"/>
        <v>30</v>
      </c>
      <c r="X121" s="35">
        <f t="shared" si="23"/>
        <v>90</v>
      </c>
      <c r="Y121" s="112">
        <f t="shared" si="23"/>
        <v>10</v>
      </c>
      <c r="Z121" s="264">
        <f t="shared" si="23"/>
        <v>25</v>
      </c>
    </row>
    <row r="122" spans="1:26" ht="15.75" thickBot="1" x14ac:dyDescent="0.3">
      <c r="A122" s="284"/>
      <c r="B122" s="266" t="s">
        <v>106</v>
      </c>
      <c r="C122" s="202">
        <f>C121/E121</f>
        <v>0.5161290322580645</v>
      </c>
      <c r="D122" s="202">
        <f>D121/E121</f>
        <v>0.4838709677419355</v>
      </c>
      <c r="E122" s="203"/>
      <c r="F122" s="267"/>
      <c r="G122" s="117"/>
      <c r="H122" s="69">
        <f t="shared" ref="H122:Y122" si="24">H15+H30+H39+H47+H72+H80+H121</f>
        <v>185</v>
      </c>
      <c r="I122" s="66">
        <f t="shared" si="24"/>
        <v>215</v>
      </c>
      <c r="J122" s="66">
        <f t="shared" si="24"/>
        <v>30</v>
      </c>
      <c r="K122" s="66">
        <f t="shared" si="24"/>
        <v>140</v>
      </c>
      <c r="L122" s="66">
        <f t="shared" si="24"/>
        <v>270</v>
      </c>
      <c r="M122" s="116">
        <f t="shared" si="24"/>
        <v>30</v>
      </c>
      <c r="N122" s="69">
        <f t="shared" si="24"/>
        <v>120</v>
      </c>
      <c r="O122" s="66">
        <f t="shared" si="24"/>
        <v>280</v>
      </c>
      <c r="P122" s="66">
        <f t="shared" si="24"/>
        <v>30</v>
      </c>
      <c r="Q122" s="66">
        <f t="shared" si="24"/>
        <v>140</v>
      </c>
      <c r="R122" s="66">
        <f t="shared" si="24"/>
        <v>245</v>
      </c>
      <c r="S122" s="116">
        <f t="shared" si="24"/>
        <v>30</v>
      </c>
      <c r="T122" s="69">
        <f t="shared" si="24"/>
        <v>130</v>
      </c>
      <c r="U122" s="66">
        <f t="shared" si="24"/>
        <v>255</v>
      </c>
      <c r="V122" s="66">
        <f t="shared" si="24"/>
        <v>30</v>
      </c>
      <c r="W122" s="66">
        <f t="shared" si="24"/>
        <v>60</v>
      </c>
      <c r="X122" s="66">
        <f t="shared" si="24"/>
        <v>220</v>
      </c>
      <c r="Y122" s="116">
        <f t="shared" si="24"/>
        <v>30</v>
      </c>
      <c r="Z122" s="118">
        <v>180</v>
      </c>
    </row>
    <row r="123" spans="1:26" ht="15.75" thickBot="1" x14ac:dyDescent="0.3">
      <c r="A123" s="268"/>
      <c r="B123" s="269" t="s">
        <v>127</v>
      </c>
      <c r="C123" s="270"/>
      <c r="D123" s="270"/>
      <c r="E123" s="270"/>
      <c r="F123" s="270"/>
      <c r="G123" s="270"/>
      <c r="H123" s="268"/>
      <c r="I123" s="270"/>
      <c r="J123" s="270"/>
      <c r="K123" s="270"/>
      <c r="L123" s="270"/>
      <c r="M123" s="271"/>
      <c r="N123" s="268"/>
      <c r="O123" s="270"/>
      <c r="P123" s="270"/>
      <c r="Q123" s="270"/>
      <c r="R123" s="270"/>
      <c r="S123" s="271"/>
      <c r="T123" s="268"/>
      <c r="U123" s="270"/>
      <c r="V123" s="270"/>
      <c r="W123" s="270"/>
      <c r="X123" s="270"/>
      <c r="Y123" s="270"/>
      <c r="Z123" s="272"/>
    </row>
    <row r="124" spans="1:26" ht="24" x14ac:dyDescent="0.25">
      <c r="A124" s="26">
        <v>1</v>
      </c>
      <c r="B124" s="243" t="s">
        <v>128</v>
      </c>
      <c r="C124" s="273">
        <v>25</v>
      </c>
      <c r="D124" s="273">
        <v>0</v>
      </c>
      <c r="E124" s="274">
        <f>C124+D124</f>
        <v>25</v>
      </c>
      <c r="F124" s="24" t="s">
        <v>22</v>
      </c>
      <c r="G124" s="275">
        <v>25</v>
      </c>
      <c r="H124" s="26"/>
      <c r="I124" s="27"/>
      <c r="J124" s="276"/>
      <c r="K124" s="27"/>
      <c r="L124" s="27"/>
      <c r="M124" s="277"/>
      <c r="N124" s="26"/>
      <c r="O124" s="27"/>
      <c r="P124" s="276"/>
      <c r="Q124" s="27">
        <v>25</v>
      </c>
      <c r="R124" s="27">
        <v>0</v>
      </c>
      <c r="S124" s="276">
        <v>2</v>
      </c>
      <c r="T124" s="26"/>
      <c r="U124" s="27"/>
      <c r="V124" s="276"/>
      <c r="W124" s="27"/>
      <c r="X124" s="27"/>
      <c r="Y124" s="278"/>
      <c r="Z124" s="279">
        <v>2</v>
      </c>
    </row>
    <row r="125" spans="1:26" x14ac:dyDescent="0.25">
      <c r="A125" s="32">
        <v>2</v>
      </c>
      <c r="B125" s="213" t="s">
        <v>129</v>
      </c>
      <c r="C125" s="351">
        <v>35</v>
      </c>
      <c r="D125" s="351">
        <v>40</v>
      </c>
      <c r="E125" s="350">
        <v>75</v>
      </c>
      <c r="F125" s="45" t="s">
        <v>15</v>
      </c>
      <c r="G125" s="280">
        <v>75</v>
      </c>
      <c r="H125" s="32"/>
      <c r="I125" s="37"/>
      <c r="J125" s="104"/>
      <c r="K125" s="37"/>
      <c r="L125" s="37"/>
      <c r="M125" s="105"/>
      <c r="N125" s="32"/>
      <c r="O125" s="37"/>
      <c r="P125" s="104"/>
      <c r="Q125" s="37"/>
      <c r="R125" s="37"/>
      <c r="S125" s="285"/>
      <c r="T125" s="32">
        <v>20</v>
      </c>
      <c r="U125" s="37">
        <v>20</v>
      </c>
      <c r="V125" s="104">
        <v>3</v>
      </c>
      <c r="W125" s="37">
        <v>15</v>
      </c>
      <c r="X125" s="37">
        <v>20</v>
      </c>
      <c r="Y125" s="106">
        <v>3</v>
      </c>
      <c r="Z125" s="107">
        <v>6</v>
      </c>
    </row>
    <row r="126" spans="1:26" ht="24" x14ac:dyDescent="0.25">
      <c r="A126" s="32">
        <v>3</v>
      </c>
      <c r="B126" s="213" t="s">
        <v>130</v>
      </c>
      <c r="C126" s="351">
        <v>5</v>
      </c>
      <c r="D126" s="351">
        <v>20</v>
      </c>
      <c r="E126" s="350">
        <f t="shared" ref="E126:E132" si="25">C126+D126</f>
        <v>25</v>
      </c>
      <c r="F126" s="24" t="s">
        <v>22</v>
      </c>
      <c r="G126" s="280">
        <v>25</v>
      </c>
      <c r="H126" s="32"/>
      <c r="I126" s="37"/>
      <c r="J126" s="104"/>
      <c r="K126" s="37"/>
      <c r="L126" s="37"/>
      <c r="M126" s="105"/>
      <c r="N126" s="32"/>
      <c r="O126" s="37"/>
      <c r="P126" s="104"/>
      <c r="Q126" s="37"/>
      <c r="R126" s="148"/>
      <c r="S126" s="286"/>
      <c r="T126" s="287"/>
      <c r="U126" s="37"/>
      <c r="V126" s="104"/>
      <c r="W126" s="37">
        <v>5</v>
      </c>
      <c r="X126" s="37">
        <v>20</v>
      </c>
      <c r="Y126" s="106">
        <v>2</v>
      </c>
      <c r="Z126" s="288">
        <v>2</v>
      </c>
    </row>
    <row r="127" spans="1:26" ht="24" x14ac:dyDescent="0.25">
      <c r="A127" s="32">
        <v>4</v>
      </c>
      <c r="B127" s="213" t="s">
        <v>131</v>
      </c>
      <c r="C127" s="352">
        <v>10</v>
      </c>
      <c r="D127" s="352">
        <v>15</v>
      </c>
      <c r="E127" s="353">
        <f t="shared" si="25"/>
        <v>25</v>
      </c>
      <c r="F127" s="24" t="s">
        <v>22</v>
      </c>
      <c r="G127" s="280">
        <v>25</v>
      </c>
      <c r="H127" s="32"/>
      <c r="I127" s="37"/>
      <c r="J127" s="104"/>
      <c r="K127" s="37"/>
      <c r="L127" s="37"/>
      <c r="M127" s="105"/>
      <c r="N127" s="32"/>
      <c r="O127" s="37"/>
      <c r="P127" s="104"/>
      <c r="Q127" s="37">
        <v>10</v>
      </c>
      <c r="R127" s="37">
        <v>15</v>
      </c>
      <c r="S127" s="289">
        <v>2</v>
      </c>
      <c r="T127" s="171"/>
      <c r="U127" s="171"/>
      <c r="V127" s="181"/>
      <c r="W127" s="37"/>
      <c r="X127" s="37"/>
      <c r="Y127" s="106"/>
      <c r="Z127" s="107">
        <v>2</v>
      </c>
    </row>
    <row r="128" spans="1:26" ht="24" x14ac:dyDescent="0.25">
      <c r="A128" s="32">
        <v>5</v>
      </c>
      <c r="B128" s="213" t="s">
        <v>132</v>
      </c>
      <c r="C128" s="351">
        <v>15</v>
      </c>
      <c r="D128" s="351">
        <v>40</v>
      </c>
      <c r="E128" s="350">
        <v>55</v>
      </c>
      <c r="F128" s="45" t="s">
        <v>15</v>
      </c>
      <c r="G128" s="280">
        <v>45</v>
      </c>
      <c r="H128" s="32"/>
      <c r="I128" s="37"/>
      <c r="J128" s="104"/>
      <c r="K128" s="37"/>
      <c r="L128" s="37"/>
      <c r="M128" s="105"/>
      <c r="N128" s="32"/>
      <c r="O128" s="37"/>
      <c r="P128" s="104"/>
      <c r="Q128" s="37"/>
      <c r="R128" s="37"/>
      <c r="S128" s="105"/>
      <c r="T128" s="37">
        <v>10</v>
      </c>
      <c r="U128" s="37">
        <v>10</v>
      </c>
      <c r="V128" s="104">
        <v>1</v>
      </c>
      <c r="W128" s="37">
        <v>5</v>
      </c>
      <c r="X128" s="37">
        <v>30</v>
      </c>
      <c r="Y128" s="106">
        <v>3</v>
      </c>
      <c r="Z128" s="107">
        <v>4</v>
      </c>
    </row>
    <row r="129" spans="1:27" ht="24" x14ac:dyDescent="0.25">
      <c r="A129" s="32">
        <v>6</v>
      </c>
      <c r="B129" s="213" t="s">
        <v>133</v>
      </c>
      <c r="C129" s="91">
        <v>25</v>
      </c>
      <c r="D129" s="91">
        <v>0</v>
      </c>
      <c r="E129" s="92">
        <f t="shared" si="25"/>
        <v>25</v>
      </c>
      <c r="F129" s="24" t="s">
        <v>22</v>
      </c>
      <c r="G129" s="280">
        <v>25</v>
      </c>
      <c r="H129" s="32"/>
      <c r="I129" s="37"/>
      <c r="J129" s="104"/>
      <c r="K129" s="262"/>
      <c r="L129" s="37"/>
      <c r="M129" s="105"/>
      <c r="N129" s="32"/>
      <c r="O129" s="37"/>
      <c r="P129" s="104"/>
      <c r="Q129" s="262"/>
      <c r="R129" s="37"/>
      <c r="S129" s="105"/>
      <c r="T129" s="32">
        <v>25</v>
      </c>
      <c r="U129" s="37">
        <v>0</v>
      </c>
      <c r="V129" s="104">
        <v>2</v>
      </c>
      <c r="W129" s="37"/>
      <c r="X129" s="37"/>
      <c r="Y129" s="106"/>
      <c r="Z129" s="107">
        <v>2</v>
      </c>
    </row>
    <row r="130" spans="1:27" ht="24" x14ac:dyDescent="0.25">
      <c r="A130" s="32">
        <v>7</v>
      </c>
      <c r="B130" s="213" t="s">
        <v>124</v>
      </c>
      <c r="C130" s="91">
        <v>5</v>
      </c>
      <c r="D130" s="91">
        <v>20</v>
      </c>
      <c r="E130" s="92">
        <f t="shared" si="25"/>
        <v>25</v>
      </c>
      <c r="F130" s="24" t="s">
        <v>22</v>
      </c>
      <c r="G130" s="280">
        <v>25</v>
      </c>
      <c r="H130" s="32"/>
      <c r="I130" s="37"/>
      <c r="J130" s="104"/>
      <c r="K130" s="37"/>
      <c r="L130" s="37"/>
      <c r="M130" s="105"/>
      <c r="N130" s="32"/>
      <c r="O130" s="37"/>
      <c r="P130" s="104"/>
      <c r="Q130" s="37"/>
      <c r="R130" s="37"/>
      <c r="S130" s="105"/>
      <c r="T130" s="32"/>
      <c r="U130" s="37"/>
      <c r="V130" s="104"/>
      <c r="W130" s="147">
        <v>5</v>
      </c>
      <c r="X130" s="37">
        <v>20</v>
      </c>
      <c r="Y130" s="106">
        <v>2</v>
      </c>
      <c r="Z130" s="107">
        <v>2</v>
      </c>
    </row>
    <row r="131" spans="1:27" ht="24" x14ac:dyDescent="0.25">
      <c r="A131" s="32">
        <v>8</v>
      </c>
      <c r="B131" s="213" t="s">
        <v>134</v>
      </c>
      <c r="C131" s="91">
        <v>25</v>
      </c>
      <c r="D131" s="91">
        <v>0</v>
      </c>
      <c r="E131" s="92">
        <v>25</v>
      </c>
      <c r="F131" s="24" t="s">
        <v>22</v>
      </c>
      <c r="G131" s="280">
        <v>25</v>
      </c>
      <c r="H131" s="32"/>
      <c r="I131" s="37" t="s">
        <v>0</v>
      </c>
      <c r="J131" s="104"/>
      <c r="K131" s="37"/>
      <c r="L131" s="37"/>
      <c r="M131" s="105"/>
      <c r="N131" s="32"/>
      <c r="O131" s="37"/>
      <c r="P131" s="104"/>
      <c r="Q131" s="37">
        <v>25</v>
      </c>
      <c r="R131" s="37">
        <v>0</v>
      </c>
      <c r="S131" s="105">
        <v>2</v>
      </c>
      <c r="T131" s="32"/>
      <c r="U131" s="37"/>
      <c r="V131" s="104"/>
      <c r="W131" s="147"/>
      <c r="X131" s="37"/>
      <c r="Y131" s="106"/>
      <c r="Z131" s="107">
        <v>2</v>
      </c>
    </row>
    <row r="132" spans="1:27" x14ac:dyDescent="0.25">
      <c r="A132" s="32">
        <v>9</v>
      </c>
      <c r="B132" s="261" t="s">
        <v>135</v>
      </c>
      <c r="C132" s="91">
        <v>0</v>
      </c>
      <c r="D132" s="91">
        <v>15</v>
      </c>
      <c r="E132" s="92">
        <f t="shared" si="25"/>
        <v>15</v>
      </c>
      <c r="F132" s="24" t="s">
        <v>22</v>
      </c>
      <c r="G132" s="280">
        <v>15</v>
      </c>
      <c r="H132" s="32"/>
      <c r="I132" s="37"/>
      <c r="J132" s="104"/>
      <c r="K132" s="37"/>
      <c r="L132" s="37"/>
      <c r="M132" s="105"/>
      <c r="N132" s="32"/>
      <c r="O132" s="37"/>
      <c r="P132" s="104"/>
      <c r="Q132" s="37">
        <v>0</v>
      </c>
      <c r="R132" s="37">
        <v>15</v>
      </c>
      <c r="S132" s="105">
        <v>1</v>
      </c>
      <c r="T132" s="32"/>
      <c r="U132" s="37"/>
      <c r="V132" s="104"/>
      <c r="W132" s="37"/>
      <c r="X132" s="37"/>
      <c r="Y132" s="106"/>
      <c r="Z132" s="107">
        <v>1</v>
      </c>
    </row>
    <row r="133" spans="1:27" x14ac:dyDescent="0.25">
      <c r="A133" s="37">
        <v>10</v>
      </c>
      <c r="B133" s="358" t="s">
        <v>136</v>
      </c>
      <c r="C133" s="91">
        <v>15</v>
      </c>
      <c r="D133" s="91">
        <v>0</v>
      </c>
      <c r="E133" s="92">
        <v>15</v>
      </c>
      <c r="F133" s="24" t="s">
        <v>22</v>
      </c>
      <c r="G133" s="280">
        <v>15</v>
      </c>
      <c r="H133" s="32"/>
      <c r="I133" s="37"/>
      <c r="J133" s="104"/>
      <c r="K133" s="37"/>
      <c r="L133" s="37"/>
      <c r="M133" s="105"/>
      <c r="N133" s="32"/>
      <c r="O133" s="37"/>
      <c r="P133" s="104"/>
      <c r="Q133" s="37"/>
      <c r="R133" s="37"/>
      <c r="S133" s="105"/>
      <c r="T133" s="32">
        <v>15</v>
      </c>
      <c r="U133" s="37">
        <v>0</v>
      </c>
      <c r="V133" s="104">
        <v>1</v>
      </c>
      <c r="W133" s="37"/>
      <c r="X133" s="37"/>
      <c r="Y133" s="106"/>
      <c r="Z133" s="107">
        <v>1</v>
      </c>
    </row>
    <row r="134" spans="1:27" x14ac:dyDescent="0.25">
      <c r="A134" s="290"/>
      <c r="B134" s="291"/>
      <c r="C134" s="147"/>
      <c r="D134" s="147"/>
      <c r="E134" s="37"/>
      <c r="F134" s="148"/>
      <c r="G134" s="280"/>
      <c r="H134" s="32"/>
      <c r="I134" s="37"/>
      <c r="J134" s="104"/>
      <c r="K134" s="37"/>
      <c r="L134" s="37"/>
      <c r="M134" s="105"/>
      <c r="N134" s="32"/>
      <c r="O134" s="37"/>
      <c r="P134" s="104"/>
      <c r="Q134" s="37"/>
      <c r="R134" s="37"/>
      <c r="S134" s="105"/>
      <c r="T134" s="32"/>
      <c r="U134" s="37"/>
      <c r="V134" s="104"/>
      <c r="W134" s="37"/>
      <c r="X134" s="37"/>
      <c r="Y134" s="106"/>
      <c r="Z134" s="107"/>
    </row>
    <row r="135" spans="1:27" x14ac:dyDescent="0.25">
      <c r="A135" s="263"/>
      <c r="B135" s="251" t="s">
        <v>105</v>
      </c>
      <c r="C135" s="56">
        <f>SUM(C124:C134)</f>
        <v>160</v>
      </c>
      <c r="D135" s="56">
        <f>SUM(D124:D134)</f>
        <v>150</v>
      </c>
      <c r="E135" s="56">
        <f>SUM(E124:E134)</f>
        <v>310</v>
      </c>
      <c r="F135" s="292"/>
      <c r="G135" s="293">
        <f>SUM(G124:G134)</f>
        <v>300</v>
      </c>
      <c r="H135" s="113">
        <f t="shared" ref="H135:U135" si="26">SUM(H124:H132)</f>
        <v>0</v>
      </c>
      <c r="I135" s="35">
        <f t="shared" si="26"/>
        <v>0</v>
      </c>
      <c r="J135" s="35">
        <f t="shared" si="26"/>
        <v>0</v>
      </c>
      <c r="K135" s="35">
        <f t="shared" si="26"/>
        <v>0</v>
      </c>
      <c r="L135" s="35">
        <f t="shared" si="26"/>
        <v>0</v>
      </c>
      <c r="M135" s="114">
        <f t="shared" si="26"/>
        <v>0</v>
      </c>
      <c r="N135" s="113">
        <f t="shared" si="26"/>
        <v>0</v>
      </c>
      <c r="O135" s="35">
        <f t="shared" si="26"/>
        <v>0</v>
      </c>
      <c r="P135" s="35">
        <f t="shared" si="26"/>
        <v>0</v>
      </c>
      <c r="Q135" s="35">
        <f t="shared" si="26"/>
        <v>60</v>
      </c>
      <c r="R135" s="35">
        <f t="shared" si="26"/>
        <v>30</v>
      </c>
      <c r="S135" s="114">
        <f t="shared" si="26"/>
        <v>7</v>
      </c>
      <c r="T135" s="113">
        <f t="shared" si="26"/>
        <v>55</v>
      </c>
      <c r="U135" s="35">
        <f t="shared" si="26"/>
        <v>30</v>
      </c>
      <c r="V135" s="35">
        <f>SUM(V124:V134)</f>
        <v>7</v>
      </c>
      <c r="W135" s="35">
        <f>SUM(W124:W132)</f>
        <v>30</v>
      </c>
      <c r="X135" s="35">
        <f>SUM(X124:X132)</f>
        <v>90</v>
      </c>
      <c r="Y135" s="112">
        <f>SUM(Y124:Y134)</f>
        <v>10</v>
      </c>
      <c r="Z135" s="294">
        <f>SUM(Z124:Z134)</f>
        <v>24</v>
      </c>
    </row>
    <row r="136" spans="1:27" ht="15.75" thickBot="1" x14ac:dyDescent="0.3">
      <c r="A136" s="284"/>
      <c r="B136" s="266" t="s">
        <v>106</v>
      </c>
      <c r="C136" s="202">
        <f>C135/E135</f>
        <v>0.5161290322580645</v>
      </c>
      <c r="D136" s="202">
        <f>D135/E135</f>
        <v>0.4838709677419355</v>
      </c>
      <c r="E136" s="203"/>
      <c r="F136" s="295"/>
      <c r="G136" s="296"/>
      <c r="H136" s="69"/>
      <c r="I136" s="66"/>
      <c r="J136" s="66">
        <v>30</v>
      </c>
      <c r="K136" s="66"/>
      <c r="L136" s="66"/>
      <c r="M136" s="116">
        <v>30</v>
      </c>
      <c r="N136" s="69"/>
      <c r="O136" s="66"/>
      <c r="P136" s="66">
        <v>30</v>
      </c>
      <c r="Q136" s="66"/>
      <c r="R136" s="66"/>
      <c r="S136" s="116">
        <v>30</v>
      </c>
      <c r="T136" s="69"/>
      <c r="U136" s="66"/>
      <c r="V136" s="66">
        <v>30</v>
      </c>
      <c r="W136" s="66"/>
      <c r="X136" s="66"/>
      <c r="Y136" s="116">
        <v>30</v>
      </c>
      <c r="Z136" s="297">
        <v>180</v>
      </c>
    </row>
    <row r="137" spans="1:27" x14ac:dyDescent="0.25">
      <c r="A137" s="298"/>
      <c r="B137" s="299"/>
      <c r="C137" s="300"/>
      <c r="D137" s="300"/>
      <c r="E137" s="301"/>
      <c r="F137" s="302"/>
      <c r="G137" s="303"/>
      <c r="H137" s="304"/>
      <c r="I137" s="305"/>
      <c r="J137" s="306"/>
      <c r="K137" s="305"/>
      <c r="L137" s="305"/>
      <c r="M137" s="307"/>
      <c r="N137" s="304"/>
      <c r="O137" s="305"/>
      <c r="P137" s="306"/>
      <c r="Q137" s="305"/>
      <c r="R137" s="305"/>
      <c r="S137" s="307"/>
      <c r="T137" s="304"/>
      <c r="U137" s="305"/>
      <c r="V137" s="306"/>
      <c r="W137" s="305"/>
      <c r="X137" s="305"/>
      <c r="Y137" s="306"/>
      <c r="Z137" s="308"/>
    </row>
    <row r="138" spans="1:27" x14ac:dyDescent="0.25">
      <c r="A138" s="309"/>
      <c r="B138" s="310" t="s">
        <v>137</v>
      </c>
      <c r="C138" s="128"/>
      <c r="D138" s="128"/>
      <c r="E138" s="151"/>
      <c r="F138" s="311"/>
      <c r="G138" s="312"/>
      <c r="H138" s="304"/>
      <c r="I138" s="305"/>
      <c r="J138" s="306"/>
      <c r="K138" s="305"/>
      <c r="L138" s="305"/>
      <c r="M138" s="307"/>
      <c r="N138" s="304"/>
      <c r="O138" s="305"/>
      <c r="P138" s="306"/>
      <c r="Q138" s="305"/>
      <c r="R138" s="305" t="s">
        <v>0</v>
      </c>
      <c r="S138" s="307"/>
      <c r="T138" s="304"/>
      <c r="U138" s="305"/>
      <c r="V138" s="306"/>
      <c r="W138" s="305"/>
      <c r="X138" s="305"/>
      <c r="Y138" s="306"/>
      <c r="Z138" s="308"/>
    </row>
    <row r="139" spans="1:27" x14ac:dyDescent="0.25">
      <c r="A139" s="309"/>
      <c r="B139" s="310" t="s">
        <v>31</v>
      </c>
      <c r="C139" s="313"/>
      <c r="D139" s="313"/>
      <c r="E139" s="151"/>
      <c r="F139" s="311"/>
      <c r="G139" s="312"/>
      <c r="H139" s="304"/>
      <c r="I139" s="305"/>
      <c r="J139" s="306"/>
      <c r="K139" s="305"/>
      <c r="L139" s="305"/>
      <c r="M139" s="307"/>
      <c r="N139" s="304"/>
      <c r="O139" s="305"/>
      <c r="P139" s="306"/>
      <c r="Q139" s="305"/>
      <c r="R139" s="305"/>
      <c r="S139" s="307"/>
      <c r="T139" s="304"/>
      <c r="U139" s="305"/>
      <c r="V139" s="306"/>
      <c r="W139" s="305"/>
      <c r="X139" s="305"/>
      <c r="Y139" s="306" t="s">
        <v>138</v>
      </c>
      <c r="Z139" s="308"/>
    </row>
    <row r="140" spans="1:27" x14ac:dyDescent="0.25">
      <c r="A140" s="309"/>
      <c r="B140" s="54" t="s">
        <v>139</v>
      </c>
      <c r="C140" s="128"/>
      <c r="D140" s="128"/>
      <c r="E140" s="151"/>
      <c r="F140" s="314"/>
      <c r="G140" s="114"/>
      <c r="H140" s="304"/>
      <c r="I140" s="305"/>
      <c r="J140" s="306"/>
      <c r="K140" s="305"/>
      <c r="L140" s="305"/>
      <c r="M140" s="307"/>
      <c r="N140" s="304"/>
      <c r="O140" s="305"/>
      <c r="P140" s="306"/>
      <c r="Q140" s="305"/>
      <c r="R140" s="305"/>
      <c r="S140" s="307"/>
      <c r="T140" s="304"/>
      <c r="U140" s="305"/>
      <c r="V140" s="306"/>
      <c r="W140" s="305"/>
      <c r="X140" s="305"/>
      <c r="Y140" s="306"/>
      <c r="Z140" s="308"/>
    </row>
    <row r="141" spans="1:27" ht="15.75" thickBot="1" x14ac:dyDescent="0.3">
      <c r="A141" s="315"/>
      <c r="B141" s="316"/>
      <c r="C141" s="317"/>
      <c r="D141" s="317"/>
      <c r="E141" s="318"/>
      <c r="F141" s="319"/>
      <c r="G141" s="320"/>
      <c r="H141" s="321"/>
      <c r="I141" s="322"/>
      <c r="J141" s="323"/>
      <c r="K141" s="322"/>
      <c r="L141" s="322"/>
      <c r="M141" s="324"/>
      <c r="N141" s="321"/>
      <c r="O141" s="322"/>
      <c r="P141" s="323"/>
      <c r="Q141" s="322"/>
      <c r="R141" s="322"/>
      <c r="S141" s="324"/>
      <c r="T141" s="321"/>
      <c r="U141" s="322"/>
      <c r="V141" s="323"/>
      <c r="W141" s="322"/>
      <c r="X141" s="322"/>
      <c r="Y141" s="323"/>
      <c r="Z141" s="325"/>
    </row>
    <row r="142" spans="1:27" ht="15.75" thickBot="1" x14ac:dyDescent="0.3">
      <c r="A142" s="268"/>
      <c r="B142" s="269"/>
      <c r="C142" s="326"/>
      <c r="D142" s="326"/>
      <c r="E142" s="326"/>
      <c r="F142" s="326"/>
      <c r="G142" s="326"/>
      <c r="H142" s="327"/>
      <c r="I142" s="326"/>
      <c r="J142" s="326"/>
      <c r="K142" s="326"/>
      <c r="L142" s="326"/>
      <c r="M142" s="328"/>
      <c r="N142" s="327"/>
      <c r="O142" s="326"/>
      <c r="P142" s="326"/>
      <c r="Q142" s="326"/>
      <c r="R142" s="326"/>
      <c r="S142" s="328"/>
      <c r="T142" s="327"/>
      <c r="U142" s="326"/>
      <c r="V142" s="326"/>
      <c r="W142" s="326"/>
      <c r="X142" s="326"/>
      <c r="Y142" s="326"/>
      <c r="Z142" s="329"/>
    </row>
    <row r="143" spans="1:27" x14ac:dyDescent="0.25">
      <c r="A143" s="330"/>
      <c r="B143" s="330"/>
      <c r="C143" s="331">
        <f>C15+C30+C39+C47+C72+C94</f>
        <v>795</v>
      </c>
      <c r="D143" s="331">
        <f>D15+D30+D39+D47+D72+D94</f>
        <v>1305</v>
      </c>
      <c r="E143" s="331">
        <f>E15+E30+E39+E47+E72+E94</f>
        <v>2100</v>
      </c>
      <c r="F143" s="331">
        <f>F15+F30+F39+F47+F72+F94</f>
        <v>0</v>
      </c>
      <c r="G143" s="331">
        <f>G15+G30+G39+G47+G72+G94</f>
        <v>2075</v>
      </c>
      <c r="H143" s="331"/>
      <c r="I143" s="331"/>
      <c r="J143" s="331">
        <f>J15+J30+J39+J47+J72+J94</f>
        <v>30</v>
      </c>
      <c r="K143" s="331">
        <f>K15+K30+K39+K47+K72+K94</f>
        <v>140</v>
      </c>
      <c r="L143" s="331">
        <f>L15+L30+L39+L47+L72+L94</f>
        <v>210</v>
      </c>
      <c r="M143" s="331">
        <f>M15+M30+M39+M47+M72+M94+M80</f>
        <v>30</v>
      </c>
      <c r="N143" s="331">
        <f t="shared" ref="N143:U143" si="27">N15+N30+N39+N47+N72+N94</f>
        <v>120</v>
      </c>
      <c r="O143" s="331">
        <f t="shared" si="27"/>
        <v>280</v>
      </c>
      <c r="P143" s="331">
        <f t="shared" si="27"/>
        <v>30</v>
      </c>
      <c r="Q143" s="331">
        <f t="shared" si="27"/>
        <v>120</v>
      </c>
      <c r="R143" s="331">
        <f t="shared" si="27"/>
        <v>265</v>
      </c>
      <c r="S143" s="331">
        <f t="shared" si="27"/>
        <v>30</v>
      </c>
      <c r="T143" s="331">
        <f t="shared" si="27"/>
        <v>135</v>
      </c>
      <c r="U143" s="331">
        <f t="shared" si="27"/>
        <v>160</v>
      </c>
      <c r="V143" s="331">
        <f>V15+V30+V39+V47+V72+V94+V80</f>
        <v>30</v>
      </c>
      <c r="W143" s="331">
        <f>W15+W30+W39+W47+W72+W94</f>
        <v>75</v>
      </c>
      <c r="X143" s="331">
        <f>X15+X30+X39+X47+X72+X94</f>
        <v>115</v>
      </c>
      <c r="Y143" s="331">
        <f>Y15+Y30+Y39+Y47+Y72+Y94+Y80</f>
        <v>30</v>
      </c>
      <c r="Z143" s="331" t="s">
        <v>0</v>
      </c>
    </row>
    <row r="144" spans="1:27" x14ac:dyDescent="0.25">
      <c r="A144" s="330"/>
      <c r="B144" s="471" t="s">
        <v>140</v>
      </c>
      <c r="C144" s="471"/>
      <c r="D144" s="471"/>
      <c r="E144" s="471"/>
      <c r="F144" s="471"/>
      <c r="G144" s="471"/>
      <c r="H144" s="471"/>
      <c r="I144" s="471"/>
      <c r="J144" s="471"/>
      <c r="K144" s="471"/>
      <c r="L144" s="471"/>
      <c r="M144" s="471"/>
      <c r="N144" s="471"/>
      <c r="O144" s="471"/>
      <c r="P144" s="471"/>
      <c r="Q144" s="471"/>
      <c r="R144" s="471"/>
      <c r="S144" s="471"/>
      <c r="T144" s="471"/>
      <c r="U144" s="471"/>
      <c r="V144" s="471"/>
      <c r="W144" s="471"/>
      <c r="X144" s="471"/>
      <c r="Y144" s="471"/>
      <c r="Z144" s="471"/>
      <c r="AA144" s="471"/>
    </row>
    <row r="145" spans="3:5" x14ac:dyDescent="0.25">
      <c r="C145" s="332">
        <f>(C143*100)/E143</f>
        <v>37.857142857142854</v>
      </c>
      <c r="D145" s="332">
        <f>(D143*100)/E143</f>
        <v>62.142857142857146</v>
      </c>
      <c r="E145" s="333" t="s">
        <v>141</v>
      </c>
    </row>
  </sheetData>
  <mergeCells count="18">
    <mergeCell ref="A1:Y1"/>
    <mergeCell ref="A2:Y2"/>
    <mergeCell ref="A3:Y3"/>
    <mergeCell ref="A4:A6"/>
    <mergeCell ref="B4:B6"/>
    <mergeCell ref="C4:G6"/>
    <mergeCell ref="H4:M4"/>
    <mergeCell ref="N4:S4"/>
    <mergeCell ref="T4:Y4"/>
    <mergeCell ref="B144:AA144"/>
    <mergeCell ref="Z4:Z7"/>
    <mergeCell ref="AA4:AA7"/>
    <mergeCell ref="H5:J6"/>
    <mergeCell ref="K5:M6"/>
    <mergeCell ref="N5:P6"/>
    <mergeCell ref="Q5:S6"/>
    <mergeCell ref="T5:V6"/>
    <mergeCell ref="W5:Y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tabSelected="1" topLeftCell="A25" zoomScale="86" zoomScaleNormal="86" workbookViewId="0">
      <selection activeCell="A2" sqref="A2:Z2"/>
    </sheetView>
  </sheetViews>
  <sheetFormatPr defaultRowHeight="15" x14ac:dyDescent="0.25"/>
  <cols>
    <col min="2" max="2" width="34" customWidth="1"/>
  </cols>
  <sheetData>
    <row r="1" spans="1:26" x14ac:dyDescent="0.25">
      <c r="A1" s="479"/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67"/>
    </row>
    <row r="2" spans="1:26" x14ac:dyDescent="0.25">
      <c r="A2" s="480" t="s">
        <v>166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</row>
    <row r="3" spans="1:26" ht="15.75" thickBot="1" x14ac:dyDescent="0.3">
      <c r="A3" s="492" t="s">
        <v>0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</row>
    <row r="4" spans="1:26" x14ac:dyDescent="0.25">
      <c r="A4" s="494"/>
      <c r="B4" s="495"/>
      <c r="C4" s="496" t="s">
        <v>1</v>
      </c>
      <c r="D4" s="496"/>
      <c r="E4" s="496"/>
      <c r="F4" s="496"/>
      <c r="G4" s="497"/>
      <c r="H4" s="497"/>
      <c r="I4" s="498" t="s">
        <v>2</v>
      </c>
      <c r="J4" s="499"/>
      <c r="K4" s="499"/>
      <c r="L4" s="499"/>
      <c r="M4" s="499"/>
      <c r="N4" s="500"/>
      <c r="O4" s="488" t="s">
        <v>3</v>
      </c>
      <c r="P4" s="489"/>
      <c r="Q4" s="489"/>
      <c r="R4" s="489"/>
      <c r="S4" s="489"/>
      <c r="T4" s="489"/>
      <c r="U4" s="489" t="s">
        <v>4</v>
      </c>
      <c r="V4" s="489"/>
      <c r="W4" s="489"/>
      <c r="X4" s="489"/>
      <c r="Y4" s="489"/>
      <c r="Z4" s="490"/>
    </row>
    <row r="5" spans="1:26" x14ac:dyDescent="0.25">
      <c r="A5" s="475"/>
      <c r="B5" s="483"/>
      <c r="C5" s="486"/>
      <c r="D5" s="486"/>
      <c r="E5" s="486"/>
      <c r="F5" s="486"/>
      <c r="G5" s="487"/>
      <c r="H5" s="487"/>
      <c r="I5" s="475" t="s">
        <v>6</v>
      </c>
      <c r="J5" s="476"/>
      <c r="K5" s="476"/>
      <c r="L5" s="476" t="s">
        <v>7</v>
      </c>
      <c r="M5" s="476"/>
      <c r="N5" s="477"/>
      <c r="O5" s="475" t="s">
        <v>8</v>
      </c>
      <c r="P5" s="476"/>
      <c r="Q5" s="476"/>
      <c r="R5" s="476" t="s">
        <v>9</v>
      </c>
      <c r="S5" s="476"/>
      <c r="T5" s="478"/>
      <c r="U5" s="476" t="s">
        <v>10</v>
      </c>
      <c r="V5" s="476"/>
      <c r="W5" s="476"/>
      <c r="X5" s="476" t="s">
        <v>11</v>
      </c>
      <c r="Y5" s="476"/>
      <c r="Z5" s="477"/>
    </row>
    <row r="6" spans="1:26" x14ac:dyDescent="0.25">
      <c r="A6" s="475"/>
      <c r="B6" s="483"/>
      <c r="C6" s="486"/>
      <c r="D6" s="486"/>
      <c r="E6" s="486"/>
      <c r="F6" s="486"/>
      <c r="G6" s="487"/>
      <c r="H6" s="487"/>
      <c r="I6" s="475"/>
      <c r="J6" s="476"/>
      <c r="K6" s="476"/>
      <c r="L6" s="476"/>
      <c r="M6" s="476"/>
      <c r="N6" s="477"/>
      <c r="O6" s="475"/>
      <c r="P6" s="476"/>
      <c r="Q6" s="476"/>
      <c r="R6" s="476"/>
      <c r="S6" s="476"/>
      <c r="T6" s="478"/>
      <c r="U6" s="476"/>
      <c r="V6" s="476"/>
      <c r="W6" s="476"/>
      <c r="X6" s="476"/>
      <c r="Y6" s="476"/>
      <c r="Z6" s="477"/>
    </row>
    <row r="7" spans="1:26" ht="23.25" thickBot="1" x14ac:dyDescent="0.3">
      <c r="A7" s="2"/>
      <c r="B7" s="3"/>
      <c r="C7" s="4" t="s">
        <v>12</v>
      </c>
      <c r="D7" s="5" t="s">
        <v>13</v>
      </c>
      <c r="E7" s="3" t="s">
        <v>14</v>
      </c>
      <c r="F7" s="4" t="s">
        <v>147</v>
      </c>
      <c r="G7" s="363" t="s">
        <v>5</v>
      </c>
      <c r="H7" s="6" t="s">
        <v>16</v>
      </c>
      <c r="I7" s="7" t="s">
        <v>17</v>
      </c>
      <c r="J7" s="8" t="s">
        <v>13</v>
      </c>
      <c r="K7" s="9" t="s">
        <v>18</v>
      </c>
      <c r="L7" s="8" t="s">
        <v>17</v>
      </c>
      <c r="M7" s="8" t="s">
        <v>13</v>
      </c>
      <c r="N7" s="10" t="s">
        <v>18</v>
      </c>
      <c r="O7" s="7" t="s">
        <v>17</v>
      </c>
      <c r="P7" s="8" t="s">
        <v>13</v>
      </c>
      <c r="Q7" s="9" t="s">
        <v>18</v>
      </c>
      <c r="R7" s="8" t="s">
        <v>17</v>
      </c>
      <c r="S7" s="8" t="s">
        <v>13</v>
      </c>
      <c r="T7" s="10" t="s">
        <v>18</v>
      </c>
      <c r="U7" s="7" t="s">
        <v>17</v>
      </c>
      <c r="V7" s="8" t="s">
        <v>13</v>
      </c>
      <c r="W7" s="9" t="s">
        <v>18</v>
      </c>
      <c r="X7" s="8" t="s">
        <v>17</v>
      </c>
      <c r="Y7" s="364" t="s">
        <v>13</v>
      </c>
      <c r="Z7" s="38" t="s">
        <v>18</v>
      </c>
    </row>
    <row r="8" spans="1:26" ht="15.75" thickBot="1" x14ac:dyDescent="0.3">
      <c r="A8" s="12" t="s">
        <v>19</v>
      </c>
      <c r="B8" s="365"/>
      <c r="C8" s="366"/>
      <c r="D8" s="14"/>
      <c r="E8" s="367" t="s">
        <v>20</v>
      </c>
      <c r="F8" s="367"/>
      <c r="G8" s="368"/>
      <c r="H8" s="14"/>
      <c r="I8" s="18"/>
      <c r="J8" s="14"/>
      <c r="K8" s="14"/>
      <c r="L8" s="14"/>
      <c r="M8" s="14"/>
      <c r="N8" s="17"/>
      <c r="O8" s="18"/>
      <c r="P8" s="14"/>
      <c r="Q8" s="14"/>
      <c r="R8" s="14"/>
      <c r="S8" s="14"/>
      <c r="T8" s="17"/>
      <c r="U8" s="18"/>
      <c r="V8" s="14"/>
      <c r="W8" s="14"/>
      <c r="X8" s="14"/>
      <c r="Y8" s="14"/>
      <c r="Z8" s="369"/>
    </row>
    <row r="9" spans="1:26" x14ac:dyDescent="0.25">
      <c r="A9" s="20">
        <v>1</v>
      </c>
      <c r="B9" s="370" t="s">
        <v>21</v>
      </c>
      <c r="C9" s="22">
        <v>9</v>
      </c>
      <c r="D9" s="22">
        <f>J9+M9+P9+S9+V9+Y9</f>
        <v>0</v>
      </c>
      <c r="E9" s="23">
        <v>9</v>
      </c>
      <c r="F9" s="24" t="s">
        <v>22</v>
      </c>
      <c r="G9" s="42">
        <v>1</v>
      </c>
      <c r="H9" s="25">
        <v>20</v>
      </c>
      <c r="I9" s="26"/>
      <c r="J9" s="27"/>
      <c r="K9" s="28"/>
      <c r="L9" s="27"/>
      <c r="M9" s="27"/>
      <c r="N9" s="29"/>
      <c r="O9" s="26"/>
      <c r="P9" s="27"/>
      <c r="Q9" s="28"/>
      <c r="R9" s="27"/>
      <c r="S9" s="27"/>
      <c r="T9" s="29"/>
      <c r="U9" s="340">
        <v>9</v>
      </c>
      <c r="V9" s="348">
        <v>0</v>
      </c>
      <c r="W9" s="466">
        <v>1</v>
      </c>
      <c r="X9" s="27"/>
      <c r="Y9" s="371"/>
      <c r="Z9" s="38"/>
    </row>
    <row r="10" spans="1:26" x14ac:dyDescent="0.25">
      <c r="A10" s="32">
        <v>2</v>
      </c>
      <c r="B10" s="33" t="s">
        <v>23</v>
      </c>
      <c r="C10" s="34">
        <v>3</v>
      </c>
      <c r="D10" s="34">
        <v>6</v>
      </c>
      <c r="E10" s="35">
        <v>9</v>
      </c>
      <c r="F10" s="53"/>
      <c r="G10" s="42">
        <v>1</v>
      </c>
      <c r="H10" s="36">
        <v>20</v>
      </c>
      <c r="I10" s="32"/>
      <c r="J10" s="37"/>
      <c r="K10" s="38"/>
      <c r="L10" s="37"/>
      <c r="M10" s="37"/>
      <c r="N10" s="39"/>
      <c r="O10" s="32"/>
      <c r="P10" s="37"/>
      <c r="Q10" s="38"/>
      <c r="R10" s="37"/>
      <c r="S10" s="37"/>
      <c r="T10" s="39"/>
      <c r="U10" s="102">
        <v>5</v>
      </c>
      <c r="V10" s="42">
        <v>10</v>
      </c>
      <c r="W10" s="103">
        <v>1</v>
      </c>
      <c r="X10" s="37"/>
      <c r="Y10" s="148"/>
      <c r="Z10" s="38"/>
    </row>
    <row r="11" spans="1:26" x14ac:dyDescent="0.25">
      <c r="A11" s="32">
        <v>3</v>
      </c>
      <c r="B11" s="33" t="s">
        <v>24</v>
      </c>
      <c r="C11" s="34">
        <v>9</v>
      </c>
      <c r="D11" s="34">
        <v>36</v>
      </c>
      <c r="E11" s="35">
        <f>C11+D11</f>
        <v>45</v>
      </c>
      <c r="F11" s="53" t="s">
        <v>22</v>
      </c>
      <c r="G11" s="42">
        <v>6</v>
      </c>
      <c r="H11" s="36">
        <v>105</v>
      </c>
      <c r="I11" s="32"/>
      <c r="J11" s="37"/>
      <c r="K11" s="38"/>
      <c r="L11" s="37"/>
      <c r="M11" s="37"/>
      <c r="N11" s="39"/>
      <c r="O11" s="32">
        <v>0</v>
      </c>
      <c r="P11" s="37">
        <v>12</v>
      </c>
      <c r="Q11" s="38">
        <v>1</v>
      </c>
      <c r="R11" s="37">
        <v>0</v>
      </c>
      <c r="S11" s="37">
        <v>12</v>
      </c>
      <c r="T11" s="39">
        <v>2</v>
      </c>
      <c r="U11" s="32">
        <v>9</v>
      </c>
      <c r="V11" s="37">
        <v>12</v>
      </c>
      <c r="W11" s="38">
        <v>3</v>
      </c>
      <c r="X11" s="37"/>
      <c r="Y11" s="148"/>
      <c r="Z11" s="38"/>
    </row>
    <row r="12" spans="1:26" ht="25.5" x14ac:dyDescent="0.25">
      <c r="A12" s="372">
        <v>4</v>
      </c>
      <c r="B12" s="44" t="s">
        <v>25</v>
      </c>
      <c r="C12" s="176">
        <v>0</v>
      </c>
      <c r="D12" s="176">
        <v>9</v>
      </c>
      <c r="E12" s="177">
        <f>C12+D12</f>
        <v>9</v>
      </c>
      <c r="F12" s="373" t="s">
        <v>26</v>
      </c>
      <c r="G12" s="45">
        <v>4</v>
      </c>
      <c r="H12" s="46">
        <v>91</v>
      </c>
      <c r="I12" s="374"/>
      <c r="J12" s="375"/>
      <c r="K12" s="376"/>
      <c r="L12" s="375"/>
      <c r="M12" s="375"/>
      <c r="N12" s="377"/>
      <c r="O12" s="374"/>
      <c r="P12" s="375"/>
      <c r="Q12" s="376"/>
      <c r="R12" s="375"/>
      <c r="S12" s="375"/>
      <c r="T12" s="377"/>
      <c r="U12" s="32">
        <v>0</v>
      </c>
      <c r="V12" s="37">
        <v>9</v>
      </c>
      <c r="W12" s="47">
        <v>2</v>
      </c>
      <c r="X12" s="37">
        <v>0</v>
      </c>
      <c r="Y12" s="148" t="s">
        <v>148</v>
      </c>
      <c r="Z12" s="378">
        <v>2</v>
      </c>
    </row>
    <row r="13" spans="1:26" x14ac:dyDescent="0.25">
      <c r="A13" s="372">
        <v>5</v>
      </c>
      <c r="B13" s="44" t="s">
        <v>28</v>
      </c>
      <c r="C13" s="176">
        <v>0</v>
      </c>
      <c r="D13" s="176">
        <v>0</v>
      </c>
      <c r="E13" s="177">
        <v>0</v>
      </c>
      <c r="F13" s="373" t="s">
        <v>15</v>
      </c>
      <c r="G13" s="45">
        <v>6</v>
      </c>
      <c r="H13" s="46">
        <v>150</v>
      </c>
      <c r="I13" s="374"/>
      <c r="J13" s="375"/>
      <c r="K13" s="376"/>
      <c r="L13" s="375"/>
      <c r="M13" s="375"/>
      <c r="N13" s="377"/>
      <c r="O13" s="374"/>
      <c r="P13" s="375"/>
      <c r="Q13" s="376"/>
      <c r="R13" s="375"/>
      <c r="S13" s="375"/>
      <c r="T13" s="377"/>
      <c r="U13" s="32"/>
      <c r="V13" s="37"/>
      <c r="W13" s="47"/>
      <c r="X13" s="37">
        <v>0</v>
      </c>
      <c r="Y13" s="148" t="s">
        <v>29</v>
      </c>
      <c r="Z13" s="378">
        <v>6</v>
      </c>
    </row>
    <row r="14" spans="1:26" x14ac:dyDescent="0.25">
      <c r="A14" s="32"/>
      <c r="B14" s="54" t="s">
        <v>30</v>
      </c>
      <c r="C14" s="55">
        <f>SUM(C9:C13)</f>
        <v>21</v>
      </c>
      <c r="D14" s="55">
        <f>SUM(D9:D13)</f>
        <v>51</v>
      </c>
      <c r="E14" s="56">
        <f>C14+D14</f>
        <v>72</v>
      </c>
      <c r="F14" s="57"/>
      <c r="G14" s="35">
        <f t="shared" ref="G14:Z14" si="0">SUM(G9:G13)</f>
        <v>18</v>
      </c>
      <c r="H14" s="58">
        <f t="shared" si="0"/>
        <v>386</v>
      </c>
      <c r="I14" s="59">
        <f t="shared" si="0"/>
        <v>0</v>
      </c>
      <c r="J14" s="56">
        <f t="shared" si="0"/>
        <v>0</v>
      </c>
      <c r="K14" s="56">
        <f t="shared" si="0"/>
        <v>0</v>
      </c>
      <c r="L14" s="56">
        <f t="shared" si="0"/>
        <v>0</v>
      </c>
      <c r="M14" s="56">
        <f t="shared" si="0"/>
        <v>0</v>
      </c>
      <c r="N14" s="60">
        <f t="shared" si="0"/>
        <v>0</v>
      </c>
      <c r="O14" s="59">
        <f t="shared" si="0"/>
        <v>0</v>
      </c>
      <c r="P14" s="56">
        <f t="shared" si="0"/>
        <v>12</v>
      </c>
      <c r="Q14" s="56">
        <f t="shared" si="0"/>
        <v>1</v>
      </c>
      <c r="R14" s="56">
        <f t="shared" si="0"/>
        <v>0</v>
      </c>
      <c r="S14" s="56">
        <f t="shared" si="0"/>
        <v>12</v>
      </c>
      <c r="T14" s="60">
        <f t="shared" si="0"/>
        <v>2</v>
      </c>
      <c r="U14" s="59">
        <f t="shared" si="0"/>
        <v>23</v>
      </c>
      <c r="V14" s="56">
        <f t="shared" si="0"/>
        <v>31</v>
      </c>
      <c r="W14" s="56">
        <f t="shared" si="0"/>
        <v>7</v>
      </c>
      <c r="X14" s="56">
        <f t="shared" si="0"/>
        <v>0</v>
      </c>
      <c r="Y14" s="61">
        <f t="shared" si="0"/>
        <v>0</v>
      </c>
      <c r="Z14" s="56">
        <f t="shared" si="0"/>
        <v>8</v>
      </c>
    </row>
    <row r="15" spans="1:26" ht="15.75" thickBot="1" x14ac:dyDescent="0.3">
      <c r="A15" s="63"/>
      <c r="B15" s="64" t="s">
        <v>31</v>
      </c>
      <c r="C15" s="65">
        <f>C14/E14</f>
        <v>0.29166666666666669</v>
      </c>
      <c r="D15" s="65">
        <f>D14/E14</f>
        <v>0.70833333333333337</v>
      </c>
      <c r="E15" s="66"/>
      <c r="F15" s="67"/>
      <c r="G15" s="35"/>
      <c r="H15" s="68"/>
      <c r="I15" s="69"/>
      <c r="J15" s="66"/>
      <c r="K15" s="70"/>
      <c r="L15" s="66"/>
      <c r="M15" s="66"/>
      <c r="N15" s="71"/>
      <c r="O15" s="69"/>
      <c r="P15" s="66"/>
      <c r="Q15" s="70"/>
      <c r="R15" s="66"/>
      <c r="S15" s="66"/>
      <c r="T15" s="71"/>
      <c r="U15" s="69"/>
      <c r="V15" s="66"/>
      <c r="W15" s="70"/>
      <c r="X15" s="66"/>
      <c r="Y15" s="117"/>
      <c r="Z15" s="379"/>
    </row>
    <row r="16" spans="1:26" ht="16.5" thickBot="1" x14ac:dyDescent="0.3">
      <c r="A16" s="74"/>
      <c r="B16" s="75" t="s">
        <v>32</v>
      </c>
      <c r="C16" s="76"/>
      <c r="D16" s="76"/>
      <c r="E16" s="77"/>
      <c r="F16" s="78"/>
      <c r="G16" s="35"/>
      <c r="H16" s="79"/>
      <c r="I16" s="74"/>
      <c r="J16" s="80"/>
      <c r="K16" s="81"/>
      <c r="L16" s="80"/>
      <c r="M16" s="80"/>
      <c r="N16" s="82"/>
      <c r="O16" s="74"/>
      <c r="P16" s="80"/>
      <c r="Q16" s="81"/>
      <c r="R16" s="80"/>
      <c r="S16" s="80"/>
      <c r="T16" s="82"/>
      <c r="U16" s="74"/>
      <c r="V16" s="80"/>
      <c r="W16" s="81"/>
      <c r="X16" s="80"/>
      <c r="Y16" s="380"/>
      <c r="Z16" s="38"/>
    </row>
    <row r="17" spans="1:26" x14ac:dyDescent="0.25">
      <c r="A17" s="26">
        <v>1</v>
      </c>
      <c r="B17" s="85" t="s">
        <v>33</v>
      </c>
      <c r="C17" s="273">
        <v>15</v>
      </c>
      <c r="D17" s="273">
        <v>24</v>
      </c>
      <c r="E17" s="274">
        <f>C17+D17</f>
        <v>39</v>
      </c>
      <c r="F17" s="337" t="s">
        <v>34</v>
      </c>
      <c r="G17" s="42">
        <v>5</v>
      </c>
      <c r="H17" s="88">
        <v>90</v>
      </c>
      <c r="I17" s="26">
        <v>10</v>
      </c>
      <c r="J17" s="27">
        <v>12</v>
      </c>
      <c r="K17" s="28">
        <v>2</v>
      </c>
      <c r="L17" s="27">
        <v>5</v>
      </c>
      <c r="M17" s="27">
        <v>12</v>
      </c>
      <c r="N17" s="29">
        <v>2</v>
      </c>
      <c r="O17" s="26"/>
      <c r="P17" s="27"/>
      <c r="Q17" s="28"/>
      <c r="R17" s="27"/>
      <c r="S17" s="27"/>
      <c r="T17" s="29"/>
      <c r="U17" s="26"/>
      <c r="V17" s="27"/>
      <c r="W17" s="28"/>
      <c r="X17" s="27"/>
      <c r="Y17" s="371"/>
      <c r="Z17" s="38"/>
    </row>
    <row r="18" spans="1:26" x14ac:dyDescent="0.25">
      <c r="A18" s="32">
        <v>2</v>
      </c>
      <c r="B18" s="90" t="s">
        <v>36</v>
      </c>
      <c r="C18" s="91">
        <v>9</v>
      </c>
      <c r="D18" s="91">
        <v>9</v>
      </c>
      <c r="E18" s="92">
        <f t="shared" ref="E18:E28" si="1">C18+D18</f>
        <v>18</v>
      </c>
      <c r="F18" s="24" t="s">
        <v>22</v>
      </c>
      <c r="G18" s="42">
        <v>2</v>
      </c>
      <c r="H18" s="36">
        <v>35</v>
      </c>
      <c r="I18" s="32"/>
      <c r="J18" s="37"/>
      <c r="K18" s="38"/>
      <c r="L18" s="37">
        <v>9</v>
      </c>
      <c r="M18" s="37">
        <v>9</v>
      </c>
      <c r="N18" s="39">
        <v>2</v>
      </c>
      <c r="O18" s="32"/>
      <c r="P18" s="37"/>
      <c r="Q18" s="38"/>
      <c r="R18" s="37"/>
      <c r="S18" s="37"/>
      <c r="T18" s="39"/>
      <c r="U18" s="32"/>
      <c r="V18" s="37"/>
      <c r="W18" s="38"/>
      <c r="X18" s="37"/>
      <c r="Y18" s="148"/>
      <c r="Z18" s="38"/>
    </row>
    <row r="19" spans="1:26" x14ac:dyDescent="0.25">
      <c r="A19" s="20">
        <v>3</v>
      </c>
      <c r="B19" s="93" t="s">
        <v>37</v>
      </c>
      <c r="C19" s="172">
        <v>15</v>
      </c>
      <c r="D19" s="172">
        <v>24</v>
      </c>
      <c r="E19" s="173">
        <f t="shared" si="1"/>
        <v>39</v>
      </c>
      <c r="F19" s="24" t="s">
        <v>15</v>
      </c>
      <c r="G19" s="42">
        <v>5</v>
      </c>
      <c r="H19" s="25">
        <v>90</v>
      </c>
      <c r="I19" s="20"/>
      <c r="J19" s="95"/>
      <c r="K19" s="96"/>
      <c r="L19" s="95"/>
      <c r="M19" s="95"/>
      <c r="N19" s="97"/>
      <c r="O19" s="20">
        <v>5</v>
      </c>
      <c r="P19" s="95">
        <v>12</v>
      </c>
      <c r="Q19" s="96">
        <v>2</v>
      </c>
      <c r="R19" s="95">
        <v>10</v>
      </c>
      <c r="S19" s="95">
        <v>12</v>
      </c>
      <c r="T19" s="97">
        <v>3</v>
      </c>
      <c r="U19" s="20"/>
      <c r="V19" s="95"/>
      <c r="W19" s="96"/>
      <c r="X19" s="95"/>
      <c r="Y19" s="381"/>
      <c r="Z19" s="38"/>
    </row>
    <row r="20" spans="1:26" x14ac:dyDescent="0.25">
      <c r="A20" s="32">
        <v>4</v>
      </c>
      <c r="B20" s="99" t="s">
        <v>39</v>
      </c>
      <c r="C20" s="172">
        <v>6</v>
      </c>
      <c r="D20" s="172">
        <v>18</v>
      </c>
      <c r="E20" s="173">
        <f t="shared" si="1"/>
        <v>24</v>
      </c>
      <c r="F20" s="53" t="s">
        <v>15</v>
      </c>
      <c r="G20" s="42">
        <v>3</v>
      </c>
      <c r="H20" s="36">
        <v>51</v>
      </c>
      <c r="I20" s="32"/>
      <c r="J20" s="37"/>
      <c r="K20" s="38"/>
      <c r="L20" s="37"/>
      <c r="M20" s="37"/>
      <c r="N20" s="250"/>
      <c r="O20" s="32">
        <v>6</v>
      </c>
      <c r="P20" s="37">
        <v>18</v>
      </c>
      <c r="Q20" s="38">
        <v>3</v>
      </c>
      <c r="R20" s="37"/>
      <c r="S20" s="37"/>
      <c r="T20" s="39"/>
      <c r="U20" s="32"/>
      <c r="V20" s="37"/>
      <c r="W20" s="38"/>
      <c r="X20" s="37"/>
      <c r="Y20" s="148"/>
      <c r="Z20" s="38"/>
    </row>
    <row r="21" spans="1:26" x14ac:dyDescent="0.25">
      <c r="A21" s="20">
        <v>5</v>
      </c>
      <c r="B21" s="99" t="s">
        <v>40</v>
      </c>
      <c r="C21" s="172">
        <v>9</v>
      </c>
      <c r="D21" s="172">
        <v>15</v>
      </c>
      <c r="E21" s="173">
        <v>24</v>
      </c>
      <c r="F21" s="53" t="s">
        <v>15</v>
      </c>
      <c r="G21" s="42">
        <v>3</v>
      </c>
      <c r="H21" s="36">
        <v>51</v>
      </c>
      <c r="I21" s="32"/>
      <c r="J21" s="37"/>
      <c r="K21" s="38"/>
      <c r="L21" s="37">
        <v>9</v>
      </c>
      <c r="M21" s="37">
        <v>15</v>
      </c>
      <c r="N21" s="250">
        <v>3</v>
      </c>
      <c r="O21" s="32"/>
      <c r="P21" s="37"/>
      <c r="Q21" s="38"/>
      <c r="R21" s="37"/>
      <c r="S21" s="37"/>
      <c r="T21" s="39"/>
      <c r="U21" s="32"/>
      <c r="V21" s="37"/>
      <c r="W21" s="38"/>
      <c r="X21" s="37"/>
      <c r="Y21" s="148"/>
      <c r="Z21" s="38"/>
    </row>
    <row r="22" spans="1:26" x14ac:dyDescent="0.25">
      <c r="A22" s="20">
        <v>6</v>
      </c>
      <c r="B22" s="99" t="s">
        <v>41</v>
      </c>
      <c r="C22" s="172">
        <v>6</v>
      </c>
      <c r="D22" s="172">
        <v>12</v>
      </c>
      <c r="E22" s="173">
        <v>18</v>
      </c>
      <c r="F22" s="24" t="s">
        <v>22</v>
      </c>
      <c r="G22" s="42">
        <v>3</v>
      </c>
      <c r="H22" s="36">
        <v>55</v>
      </c>
      <c r="I22" s="32"/>
      <c r="J22" s="37"/>
      <c r="K22" s="38"/>
      <c r="L22" s="37">
        <v>6</v>
      </c>
      <c r="M22" s="37">
        <v>12</v>
      </c>
      <c r="N22" s="250">
        <v>2</v>
      </c>
      <c r="O22" s="32"/>
      <c r="P22" s="37"/>
      <c r="Q22" s="38"/>
      <c r="R22" s="37"/>
      <c r="S22" s="37"/>
      <c r="T22" s="39"/>
      <c r="U22" s="32"/>
      <c r="V22" s="37"/>
      <c r="W22" s="38"/>
      <c r="X22" s="37"/>
      <c r="Y22" s="148"/>
      <c r="Z22" s="38"/>
    </row>
    <row r="23" spans="1:26" x14ac:dyDescent="0.25">
      <c r="A23" s="32">
        <v>7</v>
      </c>
      <c r="B23" s="93" t="s">
        <v>42</v>
      </c>
      <c r="C23" s="172">
        <v>6</v>
      </c>
      <c r="D23" s="172">
        <v>9</v>
      </c>
      <c r="E23" s="173">
        <v>15</v>
      </c>
      <c r="F23" s="24" t="s">
        <v>22</v>
      </c>
      <c r="G23" s="42">
        <v>2</v>
      </c>
      <c r="H23" s="36">
        <v>35</v>
      </c>
      <c r="I23" s="32">
        <v>6</v>
      </c>
      <c r="J23" s="37">
        <v>9</v>
      </c>
      <c r="K23" s="38">
        <v>2</v>
      </c>
      <c r="L23" s="37"/>
      <c r="M23" s="37"/>
      <c r="N23" s="39"/>
      <c r="O23" s="32"/>
      <c r="P23" s="37"/>
      <c r="Q23" s="38"/>
      <c r="R23" s="37"/>
      <c r="S23" s="37"/>
      <c r="T23" s="39"/>
      <c r="U23" s="32"/>
      <c r="V23" s="37"/>
      <c r="W23" s="38"/>
      <c r="X23" s="37"/>
      <c r="Y23" s="148"/>
      <c r="Z23" s="38"/>
    </row>
    <row r="24" spans="1:26" x14ac:dyDescent="0.25">
      <c r="A24" s="20">
        <v>8</v>
      </c>
      <c r="B24" s="382" t="s">
        <v>149</v>
      </c>
      <c r="C24" s="22">
        <v>6</v>
      </c>
      <c r="D24" s="22">
        <v>9</v>
      </c>
      <c r="E24" s="23">
        <v>15</v>
      </c>
      <c r="F24" s="24" t="s">
        <v>22</v>
      </c>
      <c r="G24" s="42">
        <v>2</v>
      </c>
      <c r="H24" s="36">
        <v>35</v>
      </c>
      <c r="I24" s="32"/>
      <c r="J24" s="37"/>
      <c r="K24" s="383"/>
      <c r="L24" s="42">
        <v>6</v>
      </c>
      <c r="M24" s="42">
        <v>9</v>
      </c>
      <c r="N24" s="105"/>
      <c r="O24" s="32"/>
      <c r="P24" s="37"/>
      <c r="Q24" s="38"/>
      <c r="R24" s="37"/>
      <c r="S24" s="37"/>
      <c r="T24" s="39"/>
      <c r="U24" s="32"/>
      <c r="V24" s="37"/>
      <c r="W24" s="38"/>
      <c r="X24" s="37"/>
      <c r="Y24" s="148"/>
      <c r="Z24" s="38"/>
    </row>
    <row r="25" spans="1:26" x14ac:dyDescent="0.25">
      <c r="A25" s="20">
        <v>9</v>
      </c>
      <c r="B25" s="99" t="s">
        <v>43</v>
      </c>
      <c r="C25" s="22">
        <v>15</v>
      </c>
      <c r="D25" s="22">
        <f>J25+M25+P25+S25+V25+Y25</f>
        <v>0</v>
      </c>
      <c r="E25" s="23">
        <f t="shared" si="1"/>
        <v>15</v>
      </c>
      <c r="F25" s="24" t="s">
        <v>22</v>
      </c>
      <c r="G25" s="42">
        <v>2</v>
      </c>
      <c r="H25" s="36">
        <v>35</v>
      </c>
      <c r="I25" s="32">
        <v>15</v>
      </c>
      <c r="J25" s="37">
        <v>0</v>
      </c>
      <c r="K25" s="104">
        <v>2</v>
      </c>
      <c r="L25" s="37"/>
      <c r="M25" s="37"/>
      <c r="N25" s="250">
        <v>2</v>
      </c>
      <c r="O25" s="32"/>
      <c r="P25" s="37"/>
      <c r="Q25" s="104"/>
      <c r="R25" s="37"/>
      <c r="S25" s="37"/>
      <c r="T25" s="105"/>
      <c r="U25" s="32"/>
      <c r="V25" s="37"/>
      <c r="W25" s="104"/>
      <c r="X25" s="37"/>
      <c r="Y25" s="148"/>
      <c r="Z25" s="104"/>
    </row>
    <row r="26" spans="1:26" x14ac:dyDescent="0.25">
      <c r="A26" s="32">
        <v>10</v>
      </c>
      <c r="B26" s="99" t="s">
        <v>44</v>
      </c>
      <c r="C26" s="22">
        <v>6</v>
      </c>
      <c r="D26" s="22">
        <v>9</v>
      </c>
      <c r="E26" s="23">
        <f t="shared" si="1"/>
        <v>15</v>
      </c>
      <c r="F26" s="24" t="s">
        <v>22</v>
      </c>
      <c r="G26" s="42">
        <v>2</v>
      </c>
      <c r="H26" s="36">
        <v>35</v>
      </c>
      <c r="I26" s="32"/>
      <c r="J26" s="37"/>
      <c r="K26" s="38"/>
      <c r="L26" s="37"/>
      <c r="M26" s="37"/>
      <c r="N26" s="39"/>
      <c r="O26" s="32"/>
      <c r="P26" s="37"/>
      <c r="Q26" s="38"/>
      <c r="R26" s="37"/>
      <c r="S26" s="37"/>
      <c r="T26" s="39"/>
      <c r="U26" s="32">
        <v>6</v>
      </c>
      <c r="V26" s="37">
        <v>9</v>
      </c>
      <c r="W26" s="38">
        <v>2</v>
      </c>
      <c r="X26" s="37"/>
      <c r="Y26" s="148"/>
      <c r="Z26" s="38"/>
    </row>
    <row r="27" spans="1:26" x14ac:dyDescent="0.25">
      <c r="A27" s="32">
        <v>11</v>
      </c>
      <c r="B27" s="99" t="s">
        <v>45</v>
      </c>
      <c r="C27" s="22">
        <v>9</v>
      </c>
      <c r="D27" s="22">
        <f>J27+M27+P27+S27+V27+Y27</f>
        <v>0</v>
      </c>
      <c r="E27" s="23">
        <v>9</v>
      </c>
      <c r="F27" s="24" t="s">
        <v>22</v>
      </c>
      <c r="G27" s="42">
        <v>1</v>
      </c>
      <c r="H27" s="36">
        <v>20</v>
      </c>
      <c r="I27" s="32"/>
      <c r="J27" s="37"/>
      <c r="K27" s="38"/>
      <c r="L27" s="37"/>
      <c r="M27" s="37"/>
      <c r="N27" s="39"/>
      <c r="O27" s="32"/>
      <c r="P27" s="37"/>
      <c r="Q27" s="38"/>
      <c r="R27" s="37"/>
      <c r="S27" s="37"/>
      <c r="T27" s="39"/>
      <c r="U27" s="32"/>
      <c r="V27" s="37"/>
      <c r="W27" s="38"/>
      <c r="X27" s="37">
        <v>9</v>
      </c>
      <c r="Y27" s="148">
        <v>0</v>
      </c>
      <c r="Z27" s="38">
        <v>1</v>
      </c>
    </row>
    <row r="28" spans="1:26" x14ac:dyDescent="0.25">
      <c r="A28" s="20">
        <v>12</v>
      </c>
      <c r="B28" s="99" t="s">
        <v>46</v>
      </c>
      <c r="C28" s="22">
        <v>9</v>
      </c>
      <c r="D28" s="22">
        <f>J28+M28+P28+S28+V28+Y28</f>
        <v>0</v>
      </c>
      <c r="E28" s="23">
        <f t="shared" si="1"/>
        <v>9</v>
      </c>
      <c r="F28" s="24" t="s">
        <v>22</v>
      </c>
      <c r="G28" s="42">
        <v>1</v>
      </c>
      <c r="H28" s="36">
        <v>20</v>
      </c>
      <c r="I28" s="32">
        <v>9</v>
      </c>
      <c r="J28" s="37">
        <v>0</v>
      </c>
      <c r="K28" s="38">
        <v>1</v>
      </c>
      <c r="L28" s="37"/>
      <c r="M28" s="37"/>
      <c r="N28" s="39"/>
      <c r="O28" s="32"/>
      <c r="P28" s="37"/>
      <c r="Q28" s="108"/>
      <c r="R28" s="37"/>
      <c r="S28" s="38"/>
      <c r="T28" s="39"/>
      <c r="U28" s="32"/>
      <c r="V28" s="37"/>
      <c r="W28" s="38"/>
      <c r="X28" s="37"/>
      <c r="Y28" s="148"/>
      <c r="Z28" s="38"/>
    </row>
    <row r="29" spans="1:26" x14ac:dyDescent="0.25">
      <c r="A29" s="32"/>
      <c r="B29" s="111" t="s">
        <v>47</v>
      </c>
      <c r="C29" s="55">
        <f>SUM(C17:C28)</f>
        <v>111</v>
      </c>
      <c r="D29" s="55">
        <f>SUM(D17:D28)</f>
        <v>129</v>
      </c>
      <c r="E29" s="56">
        <f>C29+D29</f>
        <v>240</v>
      </c>
      <c r="F29" s="112"/>
      <c r="G29" s="35">
        <f t="shared" ref="G29:Z29" si="2">SUM(G17:G28)</f>
        <v>31</v>
      </c>
      <c r="H29" s="112">
        <f t="shared" si="2"/>
        <v>552</v>
      </c>
      <c r="I29" s="113">
        <f t="shared" si="2"/>
        <v>40</v>
      </c>
      <c r="J29" s="35">
        <f t="shared" si="2"/>
        <v>21</v>
      </c>
      <c r="K29" s="35">
        <f t="shared" si="2"/>
        <v>7</v>
      </c>
      <c r="L29" s="35">
        <f t="shared" si="2"/>
        <v>35</v>
      </c>
      <c r="M29" s="35">
        <f t="shared" si="2"/>
        <v>57</v>
      </c>
      <c r="N29" s="114">
        <f t="shared" si="2"/>
        <v>11</v>
      </c>
      <c r="O29" s="113">
        <f t="shared" si="2"/>
        <v>11</v>
      </c>
      <c r="P29" s="35">
        <f t="shared" si="2"/>
        <v>30</v>
      </c>
      <c r="Q29" s="35">
        <f t="shared" si="2"/>
        <v>5</v>
      </c>
      <c r="R29" s="35">
        <f t="shared" si="2"/>
        <v>10</v>
      </c>
      <c r="S29" s="35">
        <f t="shared" si="2"/>
        <v>12</v>
      </c>
      <c r="T29" s="114">
        <f t="shared" si="2"/>
        <v>3</v>
      </c>
      <c r="U29" s="113">
        <f t="shared" si="2"/>
        <v>6</v>
      </c>
      <c r="V29" s="35">
        <f t="shared" si="2"/>
        <v>9</v>
      </c>
      <c r="W29" s="35">
        <f t="shared" si="2"/>
        <v>2</v>
      </c>
      <c r="X29" s="35">
        <f t="shared" si="2"/>
        <v>9</v>
      </c>
      <c r="Y29" s="112">
        <f t="shared" si="2"/>
        <v>0</v>
      </c>
      <c r="Z29" s="35">
        <f t="shared" si="2"/>
        <v>1</v>
      </c>
    </row>
    <row r="30" spans="1:26" ht="15.75" thickBot="1" x14ac:dyDescent="0.3">
      <c r="A30" s="63"/>
      <c r="B30" s="64" t="s">
        <v>31</v>
      </c>
      <c r="C30" s="65">
        <f>C29/E29</f>
        <v>0.46250000000000002</v>
      </c>
      <c r="D30" s="65">
        <f>D29/E29</f>
        <v>0.53749999999999998</v>
      </c>
      <c r="E30" s="67" t="s">
        <v>0</v>
      </c>
      <c r="F30" s="67"/>
      <c r="G30" s="67"/>
      <c r="H30" s="67"/>
      <c r="I30" s="69"/>
      <c r="J30" s="66"/>
      <c r="K30" s="66"/>
      <c r="L30" s="66"/>
      <c r="M30" s="66"/>
      <c r="N30" s="116"/>
      <c r="O30" s="69"/>
      <c r="P30" s="66"/>
      <c r="Q30" s="66"/>
      <c r="R30" s="66"/>
      <c r="S30" s="66"/>
      <c r="T30" s="116"/>
      <c r="U30" s="69"/>
      <c r="V30" s="66"/>
      <c r="W30" s="66"/>
      <c r="X30" s="66"/>
      <c r="Y30" s="117"/>
      <c r="Z30" s="35"/>
    </row>
    <row r="31" spans="1:26" ht="15.75" thickBot="1" x14ac:dyDescent="0.3">
      <c r="A31" s="119" t="s">
        <v>48</v>
      </c>
      <c r="B31" s="13" t="s">
        <v>49</v>
      </c>
      <c r="C31" s="14"/>
      <c r="D31" s="14"/>
      <c r="E31" s="14"/>
      <c r="F31" s="14"/>
      <c r="G31" s="384"/>
      <c r="H31" s="121"/>
      <c r="I31" s="18"/>
      <c r="J31" s="14"/>
      <c r="K31" s="14"/>
      <c r="L31" s="14"/>
      <c r="M31" s="14"/>
      <c r="N31" s="17"/>
      <c r="O31" s="18"/>
      <c r="P31" s="14"/>
      <c r="Q31" s="14"/>
      <c r="R31" s="14"/>
      <c r="S31" s="14"/>
      <c r="T31" s="17"/>
      <c r="U31" s="18"/>
      <c r="V31" s="14"/>
      <c r="W31" s="14"/>
      <c r="X31" s="14"/>
      <c r="Y31" s="14"/>
      <c r="Z31" s="369"/>
    </row>
    <row r="32" spans="1:26" x14ac:dyDescent="0.25">
      <c r="A32" s="20">
        <v>1</v>
      </c>
      <c r="B32" s="122" t="s">
        <v>50</v>
      </c>
      <c r="C32" s="22">
        <v>30</v>
      </c>
      <c r="D32" s="22">
        <f t="shared" ref="D32:D37" si="3">J32+M32+P32+S32+V32+Y32</f>
        <v>30</v>
      </c>
      <c r="E32" s="23">
        <f t="shared" ref="E32:E37" si="4">C32+D32</f>
        <v>60</v>
      </c>
      <c r="F32" s="24" t="s">
        <v>15</v>
      </c>
      <c r="G32" s="42">
        <v>5</v>
      </c>
      <c r="H32" s="25">
        <v>60</v>
      </c>
      <c r="I32" s="20">
        <v>15</v>
      </c>
      <c r="J32" s="95">
        <v>15</v>
      </c>
      <c r="K32" s="96">
        <v>2</v>
      </c>
      <c r="L32" s="95">
        <v>15</v>
      </c>
      <c r="M32" s="95">
        <v>15</v>
      </c>
      <c r="N32" s="97">
        <v>3</v>
      </c>
      <c r="O32" s="20"/>
      <c r="P32" s="95"/>
      <c r="Q32" s="96"/>
      <c r="R32" s="95"/>
      <c r="S32" s="95"/>
      <c r="T32" s="97"/>
      <c r="U32" s="123"/>
      <c r="V32" s="95"/>
      <c r="W32" s="96"/>
      <c r="X32" s="95"/>
      <c r="Y32" s="381"/>
      <c r="Z32" s="38"/>
    </row>
    <row r="33" spans="1:26" x14ac:dyDescent="0.25">
      <c r="A33" s="32">
        <v>2</v>
      </c>
      <c r="B33" s="99" t="s">
        <v>51</v>
      </c>
      <c r="C33" s="22">
        <v>20</v>
      </c>
      <c r="D33" s="22">
        <v>20</v>
      </c>
      <c r="E33" s="23">
        <f t="shared" si="4"/>
        <v>40</v>
      </c>
      <c r="F33" s="53" t="s">
        <v>15</v>
      </c>
      <c r="G33" s="42">
        <v>3</v>
      </c>
      <c r="H33" s="36">
        <v>40</v>
      </c>
      <c r="I33" s="32">
        <v>20</v>
      </c>
      <c r="J33" s="37">
        <v>20</v>
      </c>
      <c r="K33" s="38">
        <v>3</v>
      </c>
      <c r="L33" s="124"/>
      <c r="M33" s="37"/>
      <c r="N33" s="39"/>
      <c r="O33" s="32"/>
      <c r="P33" s="37"/>
      <c r="Q33" s="38"/>
      <c r="R33" s="124"/>
      <c r="S33" s="37"/>
      <c r="T33" s="39"/>
      <c r="U33" s="125"/>
      <c r="V33" s="37"/>
      <c r="W33" s="38"/>
      <c r="X33" s="37"/>
      <c r="Y33" s="148"/>
      <c r="Z33" s="38"/>
    </row>
    <row r="34" spans="1:26" x14ac:dyDescent="0.25">
      <c r="A34" s="32">
        <v>3</v>
      </c>
      <c r="B34" s="126" t="s">
        <v>52</v>
      </c>
      <c r="C34" s="22">
        <v>10</v>
      </c>
      <c r="D34" s="22">
        <v>10</v>
      </c>
      <c r="E34" s="23">
        <v>20</v>
      </c>
      <c r="F34" s="24" t="s">
        <v>22</v>
      </c>
      <c r="G34" s="42">
        <v>1</v>
      </c>
      <c r="H34" s="36">
        <v>10</v>
      </c>
      <c r="I34" s="32"/>
      <c r="J34" s="37"/>
      <c r="K34" s="38"/>
      <c r="L34" s="124">
        <v>10</v>
      </c>
      <c r="M34" s="37">
        <v>10</v>
      </c>
      <c r="N34" s="39">
        <v>1</v>
      </c>
      <c r="O34" s="32"/>
      <c r="P34" s="37"/>
      <c r="Q34" s="38"/>
      <c r="R34" s="124"/>
      <c r="S34" s="37"/>
      <c r="T34" s="39"/>
      <c r="U34" s="125"/>
      <c r="V34" s="37"/>
      <c r="W34" s="38"/>
      <c r="X34" s="37"/>
      <c r="Y34" s="148"/>
      <c r="Z34" s="38"/>
    </row>
    <row r="35" spans="1:26" x14ac:dyDescent="0.25">
      <c r="A35" s="32">
        <v>4</v>
      </c>
      <c r="B35" s="99" t="s">
        <v>53</v>
      </c>
      <c r="C35" s="22">
        <v>30</v>
      </c>
      <c r="D35" s="22">
        <f t="shared" si="3"/>
        <v>0</v>
      </c>
      <c r="E35" s="23">
        <f t="shared" si="4"/>
        <v>30</v>
      </c>
      <c r="F35" s="24" t="s">
        <v>22</v>
      </c>
      <c r="G35" s="42">
        <v>2</v>
      </c>
      <c r="H35" s="36">
        <v>20</v>
      </c>
      <c r="I35" s="32"/>
      <c r="J35" s="37"/>
      <c r="K35" s="38"/>
      <c r="L35" s="37"/>
      <c r="M35" s="37"/>
      <c r="N35" s="39"/>
      <c r="O35" s="32">
        <v>30</v>
      </c>
      <c r="P35" s="37">
        <v>0</v>
      </c>
      <c r="Q35" s="38">
        <v>2</v>
      </c>
      <c r="R35" s="37"/>
      <c r="S35" s="37"/>
      <c r="T35" s="39"/>
      <c r="U35" s="32"/>
      <c r="V35" s="37"/>
      <c r="W35" s="38"/>
      <c r="X35" s="37"/>
      <c r="Y35" s="148"/>
      <c r="Z35" s="38"/>
    </row>
    <row r="36" spans="1:26" ht="25.5" x14ac:dyDescent="0.25">
      <c r="A36" s="20">
        <v>5</v>
      </c>
      <c r="B36" s="99" t="s">
        <v>150</v>
      </c>
      <c r="C36" s="22">
        <v>15</v>
      </c>
      <c r="D36" s="22">
        <f t="shared" si="3"/>
        <v>0</v>
      </c>
      <c r="E36" s="23">
        <f t="shared" si="4"/>
        <v>15</v>
      </c>
      <c r="F36" s="24" t="s">
        <v>22</v>
      </c>
      <c r="G36" s="42">
        <v>1</v>
      </c>
      <c r="H36" s="36">
        <v>10</v>
      </c>
      <c r="I36" s="32">
        <v>15</v>
      </c>
      <c r="J36" s="37">
        <v>0</v>
      </c>
      <c r="K36" s="38">
        <v>1</v>
      </c>
      <c r="L36" s="37"/>
      <c r="M36" s="37"/>
      <c r="N36" s="39"/>
      <c r="O36" s="32"/>
      <c r="P36" s="37"/>
      <c r="Q36" s="38"/>
      <c r="R36" s="37"/>
      <c r="S36" s="37"/>
      <c r="T36" s="39"/>
      <c r="U36" s="32"/>
      <c r="V36" s="37"/>
      <c r="W36" s="38"/>
      <c r="X36" s="37"/>
      <c r="Y36" s="148"/>
      <c r="Z36" s="38"/>
    </row>
    <row r="37" spans="1:26" x14ac:dyDescent="0.25">
      <c r="A37" s="32">
        <v>6</v>
      </c>
      <c r="B37" s="99" t="s">
        <v>55</v>
      </c>
      <c r="C37" s="22">
        <v>15</v>
      </c>
      <c r="D37" s="22">
        <f t="shared" si="3"/>
        <v>0</v>
      </c>
      <c r="E37" s="23">
        <f t="shared" si="4"/>
        <v>15</v>
      </c>
      <c r="F37" s="24" t="s">
        <v>22</v>
      </c>
      <c r="G37" s="42">
        <v>1</v>
      </c>
      <c r="H37" s="36">
        <v>10</v>
      </c>
      <c r="I37" s="32"/>
      <c r="J37" s="37"/>
      <c r="K37" s="38"/>
      <c r="L37" s="37"/>
      <c r="M37" s="37"/>
      <c r="N37" s="39"/>
      <c r="O37" s="32">
        <v>15</v>
      </c>
      <c r="P37" s="37">
        <v>0</v>
      </c>
      <c r="Q37" s="38">
        <v>1</v>
      </c>
      <c r="R37" s="37"/>
      <c r="S37" s="37"/>
      <c r="T37" s="39"/>
      <c r="U37" s="32"/>
      <c r="V37" s="37"/>
      <c r="W37" s="38"/>
      <c r="X37" s="37"/>
      <c r="Y37" s="148"/>
      <c r="Z37" s="38"/>
    </row>
    <row r="38" spans="1:26" x14ac:dyDescent="0.25">
      <c r="A38" s="32"/>
      <c r="B38" s="111" t="s">
        <v>47</v>
      </c>
      <c r="C38" s="128">
        <f>SUM(C32:C37)</f>
        <v>120</v>
      </c>
      <c r="D38" s="128">
        <f>SUM(D32:D37)</f>
        <v>60</v>
      </c>
      <c r="E38" s="128">
        <f>SUM(E32:E37)</f>
        <v>180</v>
      </c>
      <c r="F38" s="112"/>
      <c r="G38" s="35">
        <f t="shared" ref="G38:N38" si="5">SUM(G32:G37)</f>
        <v>13</v>
      </c>
      <c r="H38" s="112">
        <f t="shared" si="5"/>
        <v>150</v>
      </c>
      <c r="I38" s="113">
        <f t="shared" si="5"/>
        <v>50</v>
      </c>
      <c r="J38" s="35">
        <f t="shared" si="5"/>
        <v>35</v>
      </c>
      <c r="K38" s="35">
        <f t="shared" si="5"/>
        <v>6</v>
      </c>
      <c r="L38" s="35">
        <f t="shared" si="5"/>
        <v>25</v>
      </c>
      <c r="M38" s="35">
        <f t="shared" si="5"/>
        <v>25</v>
      </c>
      <c r="N38" s="114">
        <f t="shared" si="5"/>
        <v>4</v>
      </c>
      <c r="O38" s="113">
        <f>SUM(O32:O35)</f>
        <v>30</v>
      </c>
      <c r="P38" s="35">
        <f>SUM(P32:P35)</f>
        <v>0</v>
      </c>
      <c r="Q38" s="35">
        <f>SUM(Q32:Q37)</f>
        <v>3</v>
      </c>
      <c r="R38" s="35">
        <f t="shared" ref="R38:Z38" si="6">SUM(R32:R35)</f>
        <v>0</v>
      </c>
      <c r="S38" s="35">
        <f t="shared" si="6"/>
        <v>0</v>
      </c>
      <c r="T38" s="114">
        <f t="shared" si="6"/>
        <v>0</v>
      </c>
      <c r="U38" s="113">
        <f t="shared" si="6"/>
        <v>0</v>
      </c>
      <c r="V38" s="35">
        <f t="shared" si="6"/>
        <v>0</v>
      </c>
      <c r="W38" s="35">
        <f t="shared" si="6"/>
        <v>0</v>
      </c>
      <c r="X38" s="35">
        <f t="shared" si="6"/>
        <v>0</v>
      </c>
      <c r="Y38" s="112">
        <f t="shared" si="6"/>
        <v>0</v>
      </c>
      <c r="Z38" s="35">
        <f t="shared" si="6"/>
        <v>0</v>
      </c>
    </row>
    <row r="39" spans="1:26" ht="15.75" thickBot="1" x14ac:dyDescent="0.3">
      <c r="A39" s="129"/>
      <c r="B39" s="130" t="s">
        <v>31</v>
      </c>
      <c r="C39" s="131">
        <f>C38/E38</f>
        <v>0.66666666666666663</v>
      </c>
      <c r="D39" s="131">
        <f>D38/E38</f>
        <v>0.33333333333333331</v>
      </c>
      <c r="E39" s="132"/>
      <c r="F39" s="133"/>
      <c r="G39" s="133"/>
      <c r="H39" s="134"/>
      <c r="I39" s="135"/>
      <c r="J39" s="133"/>
      <c r="K39" s="133"/>
      <c r="L39" s="133"/>
      <c r="M39" s="133"/>
      <c r="N39" s="134"/>
      <c r="O39" s="135"/>
      <c r="P39" s="133"/>
      <c r="Q39" s="133"/>
      <c r="R39" s="133"/>
      <c r="S39" s="133"/>
      <c r="T39" s="134"/>
      <c r="U39" s="135"/>
      <c r="V39" s="133"/>
      <c r="W39" s="133"/>
      <c r="X39" s="133"/>
      <c r="Y39" s="133"/>
      <c r="Z39" s="35"/>
    </row>
    <row r="40" spans="1:26" ht="15.75" thickBot="1" x14ac:dyDescent="0.3">
      <c r="A40" s="119" t="s">
        <v>56</v>
      </c>
      <c r="B40" s="385" t="s">
        <v>151</v>
      </c>
      <c r="C40" s="138"/>
      <c r="D40" s="139"/>
      <c r="E40" s="140"/>
      <c r="F40" s="139"/>
      <c r="G40" s="386"/>
      <c r="H40" s="141"/>
      <c r="I40" s="142"/>
      <c r="J40" s="141"/>
      <c r="K40" s="141"/>
      <c r="L40" s="141"/>
      <c r="M40" s="141"/>
      <c r="N40" s="143"/>
      <c r="O40" s="142"/>
      <c r="P40" s="141"/>
      <c r="Q40" s="141"/>
      <c r="R40" s="141"/>
      <c r="S40" s="141"/>
      <c r="T40" s="143"/>
      <c r="U40" s="142"/>
      <c r="V40" s="141"/>
      <c r="W40" s="141"/>
      <c r="X40" s="141"/>
      <c r="Y40" s="141"/>
      <c r="Z40" s="387"/>
    </row>
    <row r="41" spans="1:26" x14ac:dyDescent="0.25">
      <c r="A41" s="20">
        <v>1</v>
      </c>
      <c r="B41" s="122" t="s">
        <v>152</v>
      </c>
      <c r="C41" s="22">
        <v>20</v>
      </c>
      <c r="D41" s="22">
        <f t="shared" ref="D41:D44" si="7">J41+M41+P41+S41+V41+Y41</f>
        <v>10</v>
      </c>
      <c r="E41" s="23">
        <f>C41+D41</f>
        <v>30</v>
      </c>
      <c r="F41" s="24" t="s">
        <v>22</v>
      </c>
      <c r="G41" s="42">
        <v>2</v>
      </c>
      <c r="H41" s="25">
        <v>20</v>
      </c>
      <c r="I41" s="26"/>
      <c r="J41" s="27"/>
      <c r="K41" s="28"/>
      <c r="L41" s="27">
        <v>20</v>
      </c>
      <c r="M41" s="27">
        <v>10</v>
      </c>
      <c r="N41" s="29">
        <v>2</v>
      </c>
      <c r="O41" s="26"/>
      <c r="P41" s="27"/>
      <c r="Q41" s="28"/>
      <c r="R41" s="27"/>
      <c r="S41" s="27"/>
      <c r="T41" s="29"/>
      <c r="U41" s="26"/>
      <c r="V41" s="27"/>
      <c r="W41" s="28"/>
      <c r="X41" s="145"/>
      <c r="Y41" s="371"/>
      <c r="Z41" s="38"/>
    </row>
    <row r="42" spans="1:26" x14ac:dyDescent="0.25">
      <c r="A42" s="20">
        <v>2</v>
      </c>
      <c r="B42" s="122" t="s">
        <v>153</v>
      </c>
      <c r="C42" s="22">
        <v>5</v>
      </c>
      <c r="D42" s="22">
        <v>25</v>
      </c>
      <c r="E42" s="23">
        <v>30</v>
      </c>
      <c r="F42" s="24" t="s">
        <v>22</v>
      </c>
      <c r="G42" s="42">
        <v>2</v>
      </c>
      <c r="H42" s="25">
        <v>20</v>
      </c>
      <c r="I42" s="20">
        <v>5</v>
      </c>
      <c r="J42" s="95">
        <v>25</v>
      </c>
      <c r="K42" s="96">
        <v>2</v>
      </c>
      <c r="L42" s="95"/>
      <c r="M42" s="95"/>
      <c r="N42" s="97"/>
      <c r="O42" s="20"/>
      <c r="P42" s="95"/>
      <c r="Q42" s="96"/>
      <c r="R42" s="95"/>
      <c r="S42" s="95"/>
      <c r="T42" s="97"/>
      <c r="U42" s="20"/>
      <c r="V42" s="95"/>
      <c r="W42" s="96"/>
      <c r="X42" s="146"/>
      <c r="Y42" s="381"/>
      <c r="Z42" s="38"/>
    </row>
    <row r="43" spans="1:26" x14ac:dyDescent="0.25">
      <c r="A43" s="32">
        <v>3</v>
      </c>
      <c r="B43" s="99" t="s">
        <v>154</v>
      </c>
      <c r="C43" s="22">
        <v>30</v>
      </c>
      <c r="D43" s="22">
        <f t="shared" si="7"/>
        <v>60</v>
      </c>
      <c r="E43" s="23">
        <f>C43+D43</f>
        <v>90</v>
      </c>
      <c r="F43" s="53" t="s">
        <v>15</v>
      </c>
      <c r="G43" s="42">
        <v>7</v>
      </c>
      <c r="H43" s="25">
        <v>85</v>
      </c>
      <c r="I43" s="32"/>
      <c r="J43" s="37"/>
      <c r="K43" s="38"/>
      <c r="L43" s="37">
        <v>10</v>
      </c>
      <c r="M43" s="37">
        <v>20</v>
      </c>
      <c r="N43" s="39">
        <v>2</v>
      </c>
      <c r="O43" s="32">
        <v>10</v>
      </c>
      <c r="P43" s="37">
        <v>20</v>
      </c>
      <c r="Q43" s="38">
        <v>2</v>
      </c>
      <c r="R43" s="37">
        <v>10</v>
      </c>
      <c r="S43" s="37">
        <v>20</v>
      </c>
      <c r="T43" s="10">
        <v>3</v>
      </c>
      <c r="U43" s="32"/>
      <c r="V43" s="37"/>
      <c r="W43" s="38"/>
      <c r="X43" s="147"/>
      <c r="Y43" s="148"/>
      <c r="Z43" s="38"/>
    </row>
    <row r="44" spans="1:26" ht="25.5" x14ac:dyDescent="0.25">
      <c r="A44" s="32">
        <v>4</v>
      </c>
      <c r="B44" s="99" t="s">
        <v>155</v>
      </c>
      <c r="C44" s="22">
        <v>20</v>
      </c>
      <c r="D44" s="22">
        <f t="shared" si="7"/>
        <v>10</v>
      </c>
      <c r="E44" s="23">
        <f>C44+D44</f>
        <v>30</v>
      </c>
      <c r="F44" s="24" t="s">
        <v>22</v>
      </c>
      <c r="G44" s="42">
        <v>2</v>
      </c>
      <c r="H44" s="25">
        <v>20</v>
      </c>
      <c r="I44" s="32"/>
      <c r="J44" s="37"/>
      <c r="K44" s="38"/>
      <c r="L44" s="37"/>
      <c r="M44" s="37"/>
      <c r="N44" s="38"/>
      <c r="O44" s="32">
        <v>20</v>
      </c>
      <c r="P44" s="37">
        <v>10</v>
      </c>
      <c r="Q44" s="38">
        <v>2</v>
      </c>
      <c r="R44" s="37"/>
      <c r="S44" s="148"/>
      <c r="T44" s="149"/>
      <c r="U44" s="150"/>
      <c r="V44" s="108"/>
      <c r="W44" s="108"/>
      <c r="X44" s="147"/>
      <c r="Y44" s="148"/>
      <c r="Z44" s="38"/>
    </row>
    <row r="45" spans="1:26" ht="25.5" x14ac:dyDescent="0.25">
      <c r="A45" s="32">
        <v>5</v>
      </c>
      <c r="B45" s="99" t="s">
        <v>156</v>
      </c>
      <c r="C45" s="22">
        <v>5</v>
      </c>
      <c r="D45" s="22">
        <v>20</v>
      </c>
      <c r="E45" s="23">
        <v>25</v>
      </c>
      <c r="F45" s="24" t="s">
        <v>22</v>
      </c>
      <c r="G45" s="42">
        <v>2</v>
      </c>
      <c r="H45" s="25">
        <v>25</v>
      </c>
      <c r="I45" s="32"/>
      <c r="J45" s="37"/>
      <c r="K45" s="38"/>
      <c r="L45" s="37">
        <v>3</v>
      </c>
      <c r="M45" s="37">
        <v>10</v>
      </c>
      <c r="N45" s="38">
        <v>1</v>
      </c>
      <c r="O45" s="32"/>
      <c r="P45" s="37"/>
      <c r="Q45" s="38"/>
      <c r="R45" s="37"/>
      <c r="S45" s="148"/>
      <c r="T45" s="149"/>
      <c r="U45" s="32">
        <v>2</v>
      </c>
      <c r="V45" s="32">
        <v>10</v>
      </c>
      <c r="W45" s="32">
        <v>1</v>
      </c>
      <c r="X45" s="147"/>
      <c r="Y45" s="148"/>
      <c r="Z45" s="38"/>
    </row>
    <row r="46" spans="1:26" x14ac:dyDescent="0.25">
      <c r="A46" s="32"/>
      <c r="B46" s="111" t="s">
        <v>47</v>
      </c>
      <c r="C46" s="128">
        <f>SUM(C41:C45)</f>
        <v>80</v>
      </c>
      <c r="D46" s="128">
        <f>SUM(D41:D45)</f>
        <v>125</v>
      </c>
      <c r="E46" s="151">
        <f>SUM(E41:E45)</f>
        <v>205</v>
      </c>
      <c r="F46" s="112"/>
      <c r="G46" s="35">
        <f>SUM(G41:G45)</f>
        <v>15</v>
      </c>
      <c r="H46" s="112">
        <f>SUM(H41:H45)</f>
        <v>170</v>
      </c>
      <c r="I46" s="113">
        <f>SUM(I41:I44)</f>
        <v>5</v>
      </c>
      <c r="J46" s="35">
        <f>SUM(J41:J44)</f>
        <v>25</v>
      </c>
      <c r="K46" s="35">
        <f>SUM(K41:K44)</f>
        <v>2</v>
      </c>
      <c r="L46" s="35">
        <f>SUM(L41:L44)</f>
        <v>30</v>
      </c>
      <c r="M46" s="35">
        <f>SUM(M41:M44)</f>
        <v>30</v>
      </c>
      <c r="N46" s="35">
        <f>SUM(N41:N45)</f>
        <v>5</v>
      </c>
      <c r="O46" s="113">
        <f>SUM(O41:O44)</f>
        <v>30</v>
      </c>
      <c r="P46" s="35">
        <f>SUM(P41:P44)</f>
        <v>30</v>
      </c>
      <c r="Q46" s="35">
        <f>SUM(Q41:Q44)</f>
        <v>4</v>
      </c>
      <c r="R46" s="35">
        <f>SUM(R41:R44)</f>
        <v>10</v>
      </c>
      <c r="S46" s="35">
        <f>SUM(S41:S44)</f>
        <v>20</v>
      </c>
      <c r="T46" s="35">
        <f>SUM(T41:T45)</f>
        <v>3</v>
      </c>
      <c r="U46" s="113">
        <f>SUM(U41:U44)</f>
        <v>0</v>
      </c>
      <c r="V46" s="35">
        <f>SUM(V41:V44)</f>
        <v>0</v>
      </c>
      <c r="W46" s="35">
        <v>1</v>
      </c>
      <c r="X46" s="35">
        <f>SUM(X41:X44)</f>
        <v>0</v>
      </c>
      <c r="Y46" s="112">
        <f>SUM(Y41:Y44)</f>
        <v>0</v>
      </c>
      <c r="Z46" s="35">
        <f>SUM(Z41:Z44)</f>
        <v>0</v>
      </c>
    </row>
    <row r="47" spans="1:26" ht="15.75" thickBot="1" x14ac:dyDescent="0.3">
      <c r="A47" s="129"/>
      <c r="B47" s="130" t="s">
        <v>31</v>
      </c>
      <c r="C47" s="131">
        <f>C46/E46</f>
        <v>0.3902439024390244</v>
      </c>
      <c r="D47" s="131">
        <f>D46/E46</f>
        <v>0.6097560975609756</v>
      </c>
      <c r="E47" s="152"/>
      <c r="F47" s="133"/>
      <c r="G47" s="133"/>
      <c r="H47" s="133"/>
      <c r="I47" s="153"/>
      <c r="J47" s="154"/>
      <c r="K47" s="154"/>
      <c r="L47" s="154"/>
      <c r="M47" s="154"/>
      <c r="N47" s="155"/>
      <c r="O47" s="153"/>
      <c r="P47" s="154"/>
      <c r="Q47" s="154"/>
      <c r="R47" s="154"/>
      <c r="S47" s="154"/>
      <c r="T47" s="155"/>
      <c r="U47" s="153"/>
      <c r="V47" s="154"/>
      <c r="W47" s="154"/>
      <c r="X47" s="154"/>
      <c r="Y47" s="155"/>
      <c r="Z47" s="35"/>
    </row>
    <row r="48" spans="1:26" ht="15.75" thickBot="1" x14ac:dyDescent="0.3">
      <c r="A48" s="12"/>
      <c r="B48" s="385" t="s">
        <v>62</v>
      </c>
      <c r="C48" s="157"/>
      <c r="D48" s="158"/>
      <c r="E48" s="158"/>
      <c r="F48" s="158"/>
      <c r="G48" s="158"/>
      <c r="H48" s="158"/>
      <c r="I48" s="159"/>
      <c r="J48" s="158"/>
      <c r="K48" s="158"/>
      <c r="L48" s="158"/>
      <c r="M48" s="158"/>
      <c r="N48" s="160"/>
      <c r="O48" s="159"/>
      <c r="P48" s="158"/>
      <c r="Q48" s="158"/>
      <c r="R48" s="158"/>
      <c r="S48" s="158"/>
      <c r="T48" s="160"/>
      <c r="U48" s="159"/>
      <c r="V48" s="158"/>
      <c r="W48" s="158"/>
      <c r="X48" s="158"/>
      <c r="Y48" s="158"/>
      <c r="Z48" s="388"/>
    </row>
    <row r="49" spans="1:26" x14ac:dyDescent="0.25">
      <c r="A49" s="162">
        <v>1</v>
      </c>
      <c r="B49" s="163" t="s">
        <v>63</v>
      </c>
      <c r="C49" s="22">
        <v>3</v>
      </c>
      <c r="D49" s="22">
        <v>36</v>
      </c>
      <c r="E49" s="23">
        <f>C49+D49</f>
        <v>39</v>
      </c>
      <c r="F49" s="389" t="s">
        <v>15</v>
      </c>
      <c r="G49" s="390">
        <v>5</v>
      </c>
      <c r="H49" s="46">
        <v>90</v>
      </c>
      <c r="I49" s="26">
        <v>3</v>
      </c>
      <c r="J49" s="27">
        <v>12</v>
      </c>
      <c r="K49" s="165">
        <v>2</v>
      </c>
      <c r="L49" s="27">
        <v>0</v>
      </c>
      <c r="M49" s="27">
        <v>12</v>
      </c>
      <c r="N49" s="166">
        <v>1</v>
      </c>
      <c r="O49" s="26">
        <v>0</v>
      </c>
      <c r="P49" s="27">
        <v>12</v>
      </c>
      <c r="Q49" s="165">
        <v>2</v>
      </c>
      <c r="R49" s="27"/>
      <c r="S49" s="27"/>
      <c r="T49" s="166"/>
      <c r="U49" s="26"/>
      <c r="V49" s="27"/>
      <c r="W49" s="165"/>
      <c r="X49" s="27"/>
      <c r="Y49" s="371"/>
      <c r="Z49" s="47"/>
    </row>
    <row r="50" spans="1:26" x14ac:dyDescent="0.25">
      <c r="A50" s="359">
        <v>2</v>
      </c>
      <c r="B50" s="44" t="s">
        <v>64</v>
      </c>
      <c r="C50" s="22">
        <v>3</v>
      </c>
      <c r="D50" s="22">
        <v>36</v>
      </c>
      <c r="E50" s="23">
        <f t="shared" ref="E50:E70" si="8">C50+D50</f>
        <v>39</v>
      </c>
      <c r="F50" s="45" t="s">
        <v>15</v>
      </c>
      <c r="G50" s="390">
        <v>5</v>
      </c>
      <c r="H50" s="46">
        <v>90</v>
      </c>
      <c r="I50" s="32">
        <v>3</v>
      </c>
      <c r="J50" s="37">
        <v>12</v>
      </c>
      <c r="K50" s="47">
        <v>2</v>
      </c>
      <c r="L50" s="37">
        <v>0</v>
      </c>
      <c r="M50" s="37">
        <v>12</v>
      </c>
      <c r="N50" s="48">
        <v>1</v>
      </c>
      <c r="O50" s="32">
        <v>0</v>
      </c>
      <c r="P50" s="37">
        <v>12</v>
      </c>
      <c r="Q50" s="47">
        <v>2</v>
      </c>
      <c r="R50" s="37"/>
      <c r="S50" s="37"/>
      <c r="T50" s="48"/>
      <c r="U50" s="32"/>
      <c r="V50" s="37"/>
      <c r="W50" s="47"/>
      <c r="X50" s="37"/>
      <c r="Y50" s="148"/>
      <c r="Z50" s="47"/>
    </row>
    <row r="51" spans="1:26" x14ac:dyDescent="0.25">
      <c r="A51" s="359">
        <v>3</v>
      </c>
      <c r="B51" s="44" t="s">
        <v>65</v>
      </c>
      <c r="C51" s="22">
        <v>3</v>
      </c>
      <c r="D51" s="22">
        <v>36</v>
      </c>
      <c r="E51" s="23">
        <f t="shared" si="8"/>
        <v>39</v>
      </c>
      <c r="F51" s="45" t="s">
        <v>15</v>
      </c>
      <c r="G51" s="390">
        <v>5</v>
      </c>
      <c r="H51" s="46">
        <v>90</v>
      </c>
      <c r="I51" s="32"/>
      <c r="J51" s="37"/>
      <c r="K51" s="47"/>
      <c r="L51" s="37">
        <v>3</v>
      </c>
      <c r="M51" s="37">
        <v>9</v>
      </c>
      <c r="N51" s="48">
        <v>1</v>
      </c>
      <c r="O51" s="32">
        <v>0</v>
      </c>
      <c r="P51" s="37">
        <v>9</v>
      </c>
      <c r="Q51" s="47">
        <v>1</v>
      </c>
      <c r="R51" s="37">
        <v>0</v>
      </c>
      <c r="S51" s="37">
        <v>9</v>
      </c>
      <c r="T51" s="48">
        <v>1</v>
      </c>
      <c r="U51" s="32">
        <v>0</v>
      </c>
      <c r="V51" s="37">
        <v>9</v>
      </c>
      <c r="W51" s="171">
        <v>2</v>
      </c>
      <c r="X51" s="37"/>
      <c r="Y51" s="148"/>
      <c r="Z51" s="47"/>
    </row>
    <row r="52" spans="1:26" x14ac:dyDescent="0.25">
      <c r="A52" s="359">
        <v>4</v>
      </c>
      <c r="B52" s="44" t="s">
        <v>66</v>
      </c>
      <c r="C52" s="22">
        <v>3</v>
      </c>
      <c r="D52" s="22">
        <v>12</v>
      </c>
      <c r="E52" s="23">
        <f t="shared" si="8"/>
        <v>15</v>
      </c>
      <c r="F52" s="24" t="s">
        <v>22</v>
      </c>
      <c r="G52" s="390">
        <v>2</v>
      </c>
      <c r="H52" s="46">
        <v>35</v>
      </c>
      <c r="I52" s="32">
        <v>3</v>
      </c>
      <c r="J52" s="37">
        <v>12</v>
      </c>
      <c r="K52" s="47">
        <v>2</v>
      </c>
      <c r="L52" s="37"/>
      <c r="M52" s="37"/>
      <c r="N52" s="48"/>
      <c r="O52" s="32"/>
      <c r="P52" s="37"/>
      <c r="Q52" s="47"/>
      <c r="R52" s="37"/>
      <c r="S52" s="37"/>
      <c r="T52" s="48"/>
      <c r="U52" s="32"/>
      <c r="V52" s="37"/>
      <c r="W52" s="47"/>
      <c r="X52" s="37"/>
      <c r="Y52" s="148"/>
      <c r="Z52" s="47"/>
    </row>
    <row r="53" spans="1:26" x14ac:dyDescent="0.25">
      <c r="A53" s="359">
        <v>5</v>
      </c>
      <c r="B53" s="100" t="s">
        <v>157</v>
      </c>
      <c r="C53" s="22">
        <v>3</v>
      </c>
      <c r="D53" s="22">
        <v>6</v>
      </c>
      <c r="E53" s="23">
        <f t="shared" si="8"/>
        <v>9</v>
      </c>
      <c r="F53" s="24" t="s">
        <v>22</v>
      </c>
      <c r="G53" s="390">
        <v>1</v>
      </c>
      <c r="H53" s="46">
        <v>20</v>
      </c>
      <c r="I53" s="32"/>
      <c r="J53" s="37"/>
      <c r="K53" s="47"/>
      <c r="L53" s="108"/>
      <c r="M53" s="108"/>
      <c r="N53" s="175"/>
      <c r="O53" s="32"/>
      <c r="P53" s="37"/>
      <c r="Q53" s="47"/>
      <c r="R53" s="37">
        <v>3</v>
      </c>
      <c r="S53" s="37">
        <v>6</v>
      </c>
      <c r="T53" s="174">
        <v>2</v>
      </c>
      <c r="U53" s="32"/>
      <c r="V53" s="37"/>
      <c r="W53" s="47"/>
      <c r="X53" s="37"/>
      <c r="Y53" s="148"/>
      <c r="Z53" s="47"/>
    </row>
    <row r="54" spans="1:26" x14ac:dyDescent="0.25">
      <c r="A54" s="359">
        <v>6</v>
      </c>
      <c r="B54" s="100" t="s">
        <v>67</v>
      </c>
      <c r="C54" s="22">
        <v>3</v>
      </c>
      <c r="D54" s="22">
        <v>6</v>
      </c>
      <c r="E54" s="23">
        <f t="shared" si="8"/>
        <v>9</v>
      </c>
      <c r="F54" s="24" t="s">
        <v>22</v>
      </c>
      <c r="G54" s="390">
        <v>1</v>
      </c>
      <c r="H54" s="46">
        <v>20</v>
      </c>
      <c r="I54" s="32"/>
      <c r="J54" s="37"/>
      <c r="K54" s="47"/>
      <c r="L54" s="108"/>
      <c r="M54" s="108"/>
      <c r="N54" s="175"/>
      <c r="O54" s="32"/>
      <c r="P54" s="37"/>
      <c r="Q54" s="47"/>
      <c r="R54" s="37">
        <v>3</v>
      </c>
      <c r="S54" s="37">
        <v>6</v>
      </c>
      <c r="T54" s="174">
        <v>1</v>
      </c>
      <c r="U54" s="32"/>
      <c r="V54" s="37"/>
      <c r="W54" s="47"/>
      <c r="X54" s="37"/>
      <c r="Y54" s="148"/>
      <c r="Z54" s="47"/>
    </row>
    <row r="55" spans="1:26" x14ac:dyDescent="0.25">
      <c r="A55" s="359">
        <v>7</v>
      </c>
      <c r="B55" s="44" t="s">
        <v>69</v>
      </c>
      <c r="C55" s="22">
        <v>12</v>
      </c>
      <c r="D55" s="22">
        <v>6</v>
      </c>
      <c r="E55" s="23">
        <f t="shared" si="8"/>
        <v>18</v>
      </c>
      <c r="F55" s="24" t="s">
        <v>22</v>
      </c>
      <c r="G55" s="390">
        <v>2</v>
      </c>
      <c r="H55" s="46">
        <v>32</v>
      </c>
      <c r="I55" s="32">
        <v>12</v>
      </c>
      <c r="J55" s="37">
        <v>6</v>
      </c>
      <c r="K55" s="47">
        <v>2</v>
      </c>
      <c r="L55" s="37"/>
      <c r="M55" s="37"/>
      <c r="N55" s="48"/>
      <c r="O55" s="32"/>
      <c r="P55" s="37"/>
      <c r="Q55" s="47"/>
      <c r="R55" s="37"/>
      <c r="S55" s="37"/>
      <c r="T55" s="48"/>
      <c r="U55" s="32"/>
      <c r="V55" s="37"/>
      <c r="W55" s="47"/>
      <c r="X55" s="37"/>
      <c r="Y55" s="148"/>
      <c r="Z55" s="47"/>
    </row>
    <row r="56" spans="1:26" x14ac:dyDescent="0.25">
      <c r="A56" s="359">
        <v>8</v>
      </c>
      <c r="B56" s="44" t="s">
        <v>70</v>
      </c>
      <c r="C56" s="22">
        <v>9</v>
      </c>
      <c r="D56" s="22">
        <f>J56+M56+P56+S56+V56+Y56</f>
        <v>0</v>
      </c>
      <c r="E56" s="23">
        <f t="shared" si="8"/>
        <v>9</v>
      </c>
      <c r="F56" s="24" t="s">
        <v>22</v>
      </c>
      <c r="G56" s="390">
        <v>1</v>
      </c>
      <c r="H56" s="46">
        <v>20</v>
      </c>
      <c r="I56" s="32">
        <v>9</v>
      </c>
      <c r="J56" s="37">
        <v>0</v>
      </c>
      <c r="K56" s="47">
        <v>1</v>
      </c>
      <c r="L56" s="37"/>
      <c r="M56" s="37"/>
      <c r="N56" s="48"/>
      <c r="O56" s="32"/>
      <c r="P56" s="37"/>
      <c r="Q56" s="47"/>
      <c r="R56" s="37"/>
      <c r="S56" s="37"/>
      <c r="T56" s="48"/>
      <c r="U56" s="32"/>
      <c r="V56" s="37"/>
      <c r="W56" s="47"/>
      <c r="X56" s="37"/>
      <c r="Y56" s="148"/>
      <c r="Z56" s="47"/>
    </row>
    <row r="57" spans="1:26" ht="25.5" x14ac:dyDescent="0.25">
      <c r="A57" s="359">
        <v>9</v>
      </c>
      <c r="B57" s="44" t="s">
        <v>71</v>
      </c>
      <c r="C57" s="172">
        <v>6</v>
      </c>
      <c r="D57" s="172">
        <v>9</v>
      </c>
      <c r="E57" s="23">
        <f t="shared" si="8"/>
        <v>15</v>
      </c>
      <c r="F57" s="24" t="s">
        <v>22</v>
      </c>
      <c r="G57" s="390">
        <v>2</v>
      </c>
      <c r="H57" s="46">
        <v>35</v>
      </c>
      <c r="I57" s="32"/>
      <c r="J57" s="37"/>
      <c r="K57" s="47"/>
      <c r="L57" s="37"/>
      <c r="M57" s="37"/>
      <c r="N57" s="48"/>
      <c r="O57" s="32">
        <v>6</v>
      </c>
      <c r="P57" s="37">
        <v>9</v>
      </c>
      <c r="Q57" s="47">
        <v>2</v>
      </c>
      <c r="R57" s="37"/>
      <c r="S57" s="37"/>
      <c r="T57" s="48"/>
      <c r="U57" s="32"/>
      <c r="V57" s="37"/>
      <c r="W57" s="47"/>
      <c r="X57" s="37"/>
      <c r="Y57" s="148"/>
      <c r="Z57" s="47"/>
    </row>
    <row r="58" spans="1:26" x14ac:dyDescent="0.25">
      <c r="A58" s="359">
        <v>10</v>
      </c>
      <c r="B58" s="99" t="s">
        <v>72</v>
      </c>
      <c r="C58" s="22">
        <v>3</v>
      </c>
      <c r="D58" s="22">
        <v>12</v>
      </c>
      <c r="E58" s="23">
        <f t="shared" si="8"/>
        <v>15</v>
      </c>
      <c r="F58" s="24" t="s">
        <v>22</v>
      </c>
      <c r="G58" s="390">
        <v>2</v>
      </c>
      <c r="H58" s="46">
        <v>35</v>
      </c>
      <c r="I58" s="32"/>
      <c r="J58" s="37"/>
      <c r="K58" s="47"/>
      <c r="L58" s="37"/>
      <c r="M58" s="37"/>
      <c r="N58" s="48"/>
      <c r="O58" s="32"/>
      <c r="P58" s="37"/>
      <c r="Q58" s="47"/>
      <c r="R58" s="37"/>
      <c r="S58" s="37"/>
      <c r="T58" s="48"/>
      <c r="U58" s="32"/>
      <c r="V58" s="37"/>
      <c r="W58" s="47"/>
      <c r="X58" s="37">
        <v>3</v>
      </c>
      <c r="Y58" s="148">
        <v>12</v>
      </c>
      <c r="Z58" s="47">
        <v>2</v>
      </c>
    </row>
    <row r="59" spans="1:26" x14ac:dyDescent="0.25">
      <c r="A59" s="359">
        <v>11</v>
      </c>
      <c r="B59" s="179" t="s">
        <v>73</v>
      </c>
      <c r="C59" s="22">
        <v>3</v>
      </c>
      <c r="D59" s="22">
        <v>15</v>
      </c>
      <c r="E59" s="23">
        <f t="shared" si="8"/>
        <v>18</v>
      </c>
      <c r="F59" s="24" t="s">
        <v>22</v>
      </c>
      <c r="G59" s="390">
        <v>2</v>
      </c>
      <c r="H59" s="46">
        <v>32</v>
      </c>
      <c r="I59" s="32">
        <v>3</v>
      </c>
      <c r="J59" s="37">
        <v>15</v>
      </c>
      <c r="K59" s="47">
        <v>2</v>
      </c>
      <c r="L59" s="37"/>
      <c r="M59" s="37"/>
      <c r="N59" s="48"/>
      <c r="O59" s="32"/>
      <c r="P59" s="37"/>
      <c r="Q59" s="47"/>
      <c r="R59" s="37"/>
      <c r="S59" s="37"/>
      <c r="T59" s="48"/>
      <c r="U59" s="32"/>
      <c r="V59" s="37"/>
      <c r="W59" s="47"/>
      <c r="X59" s="37"/>
      <c r="Y59" s="148"/>
      <c r="Z59" s="47"/>
    </row>
    <row r="60" spans="1:26" ht="25.5" x14ac:dyDescent="0.25">
      <c r="A60" s="359">
        <v>12</v>
      </c>
      <c r="B60" s="179" t="s">
        <v>74</v>
      </c>
      <c r="C60" s="22">
        <v>3</v>
      </c>
      <c r="D60" s="22">
        <v>12</v>
      </c>
      <c r="E60" s="23">
        <v>15</v>
      </c>
      <c r="F60" s="24" t="s">
        <v>22</v>
      </c>
      <c r="G60" s="390">
        <v>2</v>
      </c>
      <c r="H60" s="46">
        <v>35</v>
      </c>
      <c r="I60" s="32">
        <v>3</v>
      </c>
      <c r="J60" s="37">
        <v>12</v>
      </c>
      <c r="K60" s="47">
        <v>2</v>
      </c>
      <c r="L60" s="37"/>
      <c r="M60" s="37"/>
      <c r="N60" s="48"/>
      <c r="O60" s="32"/>
      <c r="P60" s="37"/>
      <c r="Q60" s="47"/>
      <c r="R60" s="37"/>
      <c r="S60" s="37"/>
      <c r="T60" s="48"/>
      <c r="U60" s="32"/>
      <c r="V60" s="37"/>
      <c r="W60" s="47"/>
      <c r="X60" s="37"/>
      <c r="Y60" s="148"/>
      <c r="Z60" s="47"/>
    </row>
    <row r="61" spans="1:26" ht="25.5" x14ac:dyDescent="0.25">
      <c r="A61" s="359">
        <v>13</v>
      </c>
      <c r="B61" s="44" t="s">
        <v>75</v>
      </c>
      <c r="C61" s="22">
        <v>12</v>
      </c>
      <c r="D61" s="22">
        <v>60</v>
      </c>
      <c r="E61" s="23">
        <f t="shared" si="8"/>
        <v>72</v>
      </c>
      <c r="F61" s="45" t="s">
        <v>15</v>
      </c>
      <c r="G61" s="390">
        <v>9</v>
      </c>
      <c r="H61" s="46">
        <v>155</v>
      </c>
      <c r="I61" s="32">
        <v>3</v>
      </c>
      <c r="J61" s="37">
        <v>15</v>
      </c>
      <c r="K61" s="47">
        <v>2</v>
      </c>
      <c r="L61" s="37">
        <v>3</v>
      </c>
      <c r="M61" s="37">
        <v>15</v>
      </c>
      <c r="N61" s="48">
        <v>2</v>
      </c>
      <c r="O61" s="32">
        <v>3</v>
      </c>
      <c r="P61" s="37">
        <v>15</v>
      </c>
      <c r="Q61" s="47">
        <v>2</v>
      </c>
      <c r="R61" s="37">
        <v>3</v>
      </c>
      <c r="S61" s="37">
        <v>15</v>
      </c>
      <c r="T61" s="48">
        <v>3</v>
      </c>
      <c r="U61" s="32"/>
      <c r="V61" s="37"/>
      <c r="W61" s="47"/>
      <c r="X61" s="37"/>
      <c r="Y61" s="148"/>
      <c r="Z61" s="47"/>
    </row>
    <row r="62" spans="1:26" ht="25.5" x14ac:dyDescent="0.25">
      <c r="A62" s="359">
        <v>14</v>
      </c>
      <c r="B62" s="44" t="s">
        <v>76</v>
      </c>
      <c r="C62" s="22">
        <v>9</v>
      </c>
      <c r="D62" s="22">
        <v>9</v>
      </c>
      <c r="E62" s="23">
        <f t="shared" si="8"/>
        <v>18</v>
      </c>
      <c r="F62" s="24" t="s">
        <v>22</v>
      </c>
      <c r="G62" s="390">
        <v>2</v>
      </c>
      <c r="H62" s="46">
        <v>32</v>
      </c>
      <c r="I62" s="32"/>
      <c r="J62" s="37"/>
      <c r="K62" s="47"/>
      <c r="L62" s="37"/>
      <c r="M62" s="37"/>
      <c r="N62" s="48"/>
      <c r="O62" s="32">
        <v>9</v>
      </c>
      <c r="P62" s="37">
        <v>9</v>
      </c>
      <c r="Q62" s="47">
        <v>2</v>
      </c>
      <c r="R62" s="37"/>
      <c r="S62" s="37"/>
      <c r="T62" s="48"/>
      <c r="U62" s="32"/>
      <c r="V62" s="37"/>
      <c r="W62" s="47"/>
      <c r="X62" s="37"/>
      <c r="Y62" s="148"/>
      <c r="Z62" s="47"/>
    </row>
    <row r="63" spans="1:26" ht="25.5" x14ac:dyDescent="0.25">
      <c r="A63" s="359">
        <v>15</v>
      </c>
      <c r="B63" s="44" t="s">
        <v>77</v>
      </c>
      <c r="C63" s="22">
        <v>6</v>
      </c>
      <c r="D63" s="22">
        <v>9</v>
      </c>
      <c r="E63" s="23">
        <f t="shared" si="8"/>
        <v>15</v>
      </c>
      <c r="F63" s="24" t="s">
        <v>22</v>
      </c>
      <c r="G63" s="390">
        <v>2</v>
      </c>
      <c r="H63" s="46">
        <v>35</v>
      </c>
      <c r="I63" s="32"/>
      <c r="J63" s="37"/>
      <c r="K63" s="47"/>
      <c r="L63" s="37"/>
      <c r="M63" s="37"/>
      <c r="N63" s="48"/>
      <c r="O63" s="32">
        <v>6</v>
      </c>
      <c r="P63" s="37">
        <v>9</v>
      </c>
      <c r="Q63" s="47">
        <v>2</v>
      </c>
      <c r="R63" s="37"/>
      <c r="S63" s="37"/>
      <c r="T63" s="48"/>
      <c r="U63" s="32"/>
      <c r="V63" s="37"/>
      <c r="W63" s="47"/>
      <c r="X63" s="37"/>
      <c r="Y63" s="148"/>
      <c r="Z63" s="47"/>
    </row>
    <row r="64" spans="1:26" x14ac:dyDescent="0.25">
      <c r="A64" s="359">
        <v>16</v>
      </c>
      <c r="B64" s="44" t="s">
        <v>78</v>
      </c>
      <c r="C64" s="22">
        <v>6</v>
      </c>
      <c r="D64" s="22">
        <v>12</v>
      </c>
      <c r="E64" s="23">
        <v>18</v>
      </c>
      <c r="F64" s="24" t="s">
        <v>22</v>
      </c>
      <c r="G64" s="390">
        <v>2</v>
      </c>
      <c r="H64" s="46">
        <v>32</v>
      </c>
      <c r="I64" s="32"/>
      <c r="J64" s="37"/>
      <c r="K64" s="47"/>
      <c r="L64" s="37"/>
      <c r="M64" s="37"/>
      <c r="N64" s="48"/>
      <c r="O64" s="32"/>
      <c r="P64" s="37"/>
      <c r="Q64" s="47"/>
      <c r="R64" s="37"/>
      <c r="S64" s="37"/>
      <c r="T64" s="174"/>
      <c r="U64" s="32">
        <v>6</v>
      </c>
      <c r="V64" s="37">
        <v>12</v>
      </c>
      <c r="W64" s="47">
        <v>2</v>
      </c>
      <c r="X64" s="37"/>
      <c r="Y64" s="148"/>
      <c r="Z64" s="47"/>
    </row>
    <row r="65" spans="1:26" x14ac:dyDescent="0.25">
      <c r="A65" s="359">
        <v>17</v>
      </c>
      <c r="B65" s="99" t="s">
        <v>79</v>
      </c>
      <c r="C65" s="22">
        <v>3</v>
      </c>
      <c r="D65" s="22">
        <v>12</v>
      </c>
      <c r="E65" s="23">
        <f t="shared" si="8"/>
        <v>15</v>
      </c>
      <c r="F65" s="24" t="s">
        <v>22</v>
      </c>
      <c r="G65" s="390">
        <v>2</v>
      </c>
      <c r="H65" s="46">
        <v>35</v>
      </c>
      <c r="I65" s="32"/>
      <c r="J65" s="37"/>
      <c r="K65" s="47"/>
      <c r="L65" s="37"/>
      <c r="M65" s="37"/>
      <c r="N65" s="48"/>
      <c r="O65" s="32"/>
      <c r="P65" s="37"/>
      <c r="Q65" s="47"/>
      <c r="R65" s="42">
        <v>3</v>
      </c>
      <c r="S65" s="42">
        <v>12</v>
      </c>
      <c r="T65" s="174">
        <v>2</v>
      </c>
      <c r="U65" s="32"/>
      <c r="V65" s="37"/>
      <c r="W65" s="47"/>
      <c r="X65" s="37"/>
      <c r="Y65" s="148"/>
      <c r="Z65" s="47"/>
    </row>
    <row r="66" spans="1:26" x14ac:dyDescent="0.25">
      <c r="A66" s="372">
        <v>18</v>
      </c>
      <c r="B66" s="44" t="s">
        <v>80</v>
      </c>
      <c r="C66" s="176">
        <v>6</v>
      </c>
      <c r="D66" s="176">
        <v>9</v>
      </c>
      <c r="E66" s="177">
        <v>15</v>
      </c>
      <c r="F66" s="24" t="s">
        <v>22</v>
      </c>
      <c r="G66" s="390">
        <v>2</v>
      </c>
      <c r="H66" s="46">
        <v>35</v>
      </c>
      <c r="I66" s="374"/>
      <c r="J66" s="375"/>
      <c r="K66" s="376"/>
      <c r="L66" s="375"/>
      <c r="M66" s="375"/>
      <c r="N66" s="377"/>
      <c r="O66" s="32"/>
      <c r="P66" s="37"/>
      <c r="Q66" s="47"/>
      <c r="R66" s="375"/>
      <c r="S66" s="375"/>
      <c r="T66" s="174"/>
      <c r="U66" s="32">
        <v>6</v>
      </c>
      <c r="V66" s="37">
        <v>9</v>
      </c>
      <c r="W66" s="47">
        <v>2</v>
      </c>
      <c r="X66" s="391"/>
      <c r="Y66" s="392"/>
      <c r="Z66" s="393"/>
    </row>
    <row r="67" spans="1:26" x14ac:dyDescent="0.25">
      <c r="A67" s="359">
        <v>19</v>
      </c>
      <c r="B67" s="99" t="s">
        <v>81</v>
      </c>
      <c r="C67" s="22">
        <v>9</v>
      </c>
      <c r="D67" s="22">
        <f>J67+M67+P67+S67+V67+Y67</f>
        <v>0</v>
      </c>
      <c r="E67" s="23">
        <f t="shared" si="8"/>
        <v>9</v>
      </c>
      <c r="F67" s="24" t="s">
        <v>22</v>
      </c>
      <c r="G67" s="390">
        <v>1</v>
      </c>
      <c r="H67" s="46">
        <v>20</v>
      </c>
      <c r="I67" s="32"/>
      <c r="J67" s="37"/>
      <c r="K67" s="47"/>
      <c r="L67" s="37">
        <v>9</v>
      </c>
      <c r="M67" s="37">
        <v>0</v>
      </c>
      <c r="N67" s="48">
        <v>1</v>
      </c>
      <c r="O67" s="32"/>
      <c r="P67" s="37"/>
      <c r="Q67" s="47"/>
      <c r="R67" s="37"/>
      <c r="S67" s="37"/>
      <c r="T67" s="48"/>
      <c r="U67" s="32"/>
      <c r="V67" s="37"/>
      <c r="W67" s="47"/>
      <c r="X67" s="37"/>
      <c r="Y67" s="148"/>
      <c r="Z67" s="378"/>
    </row>
    <row r="68" spans="1:26" x14ac:dyDescent="0.25">
      <c r="A68" s="359">
        <v>20</v>
      </c>
      <c r="B68" s="44" t="s">
        <v>82</v>
      </c>
      <c r="C68" s="22">
        <v>0</v>
      </c>
      <c r="D68" s="172">
        <v>60</v>
      </c>
      <c r="E68" s="23">
        <v>60</v>
      </c>
      <c r="F68" s="24" t="s">
        <v>22</v>
      </c>
      <c r="G68" s="390">
        <v>4</v>
      </c>
      <c r="H68" s="46">
        <v>40</v>
      </c>
      <c r="I68" s="32"/>
      <c r="J68" s="37"/>
      <c r="K68" s="47"/>
      <c r="L68" s="37"/>
      <c r="M68" s="37"/>
      <c r="N68" s="48"/>
      <c r="O68" s="32">
        <v>0</v>
      </c>
      <c r="P68" s="42">
        <v>60</v>
      </c>
      <c r="Q68" s="47">
        <v>4</v>
      </c>
      <c r="R68" s="37"/>
      <c r="S68" s="37"/>
      <c r="T68" s="48"/>
      <c r="U68" s="32"/>
      <c r="V68" s="37"/>
      <c r="W68" s="47"/>
      <c r="X68" s="37"/>
      <c r="Y68" s="148"/>
      <c r="Z68" s="47"/>
    </row>
    <row r="69" spans="1:26" x14ac:dyDescent="0.25">
      <c r="A69" s="359">
        <v>21</v>
      </c>
      <c r="B69" s="44" t="s">
        <v>83</v>
      </c>
      <c r="C69" s="22">
        <v>6</v>
      </c>
      <c r="D69" s="22">
        <v>30</v>
      </c>
      <c r="E69" s="23">
        <f t="shared" si="8"/>
        <v>36</v>
      </c>
      <c r="F69" s="24" t="s">
        <v>22</v>
      </c>
      <c r="G69" s="390">
        <v>4</v>
      </c>
      <c r="H69" s="46">
        <v>64</v>
      </c>
      <c r="I69" s="32"/>
      <c r="J69" s="37"/>
      <c r="K69" s="47"/>
      <c r="L69" s="37"/>
      <c r="M69" s="37"/>
      <c r="N69" s="48"/>
      <c r="O69" s="32"/>
      <c r="P69" s="37"/>
      <c r="Q69" s="47"/>
      <c r="R69" s="37">
        <v>6</v>
      </c>
      <c r="S69" s="37">
        <v>30</v>
      </c>
      <c r="T69" s="48">
        <v>4</v>
      </c>
      <c r="U69" s="32"/>
      <c r="V69" s="37"/>
      <c r="W69" s="47"/>
      <c r="X69" s="37"/>
      <c r="Y69" s="148"/>
      <c r="Z69" s="47"/>
    </row>
    <row r="70" spans="1:26" x14ac:dyDescent="0.25">
      <c r="A70" s="359">
        <v>22</v>
      </c>
      <c r="B70" s="44" t="s">
        <v>84</v>
      </c>
      <c r="C70" s="22">
        <v>30</v>
      </c>
      <c r="D70" s="22">
        <f>J70+M70+P70+S70+V70+Y70</f>
        <v>60</v>
      </c>
      <c r="E70" s="23">
        <f t="shared" si="8"/>
        <v>90</v>
      </c>
      <c r="F70" s="45" t="s">
        <v>15</v>
      </c>
      <c r="G70" s="390">
        <v>7</v>
      </c>
      <c r="H70" s="46">
        <v>90</v>
      </c>
      <c r="I70" s="32"/>
      <c r="J70" s="37"/>
      <c r="K70" s="181"/>
      <c r="L70" s="37"/>
      <c r="M70" s="37"/>
      <c r="N70" s="182"/>
      <c r="O70" s="32"/>
      <c r="P70" s="37"/>
      <c r="Q70" s="181"/>
      <c r="R70" s="394">
        <v>10</v>
      </c>
      <c r="S70" s="394">
        <v>20</v>
      </c>
      <c r="T70" s="182">
        <v>2</v>
      </c>
      <c r="U70" s="395">
        <v>10</v>
      </c>
      <c r="V70" s="394">
        <v>20</v>
      </c>
      <c r="W70" s="396">
        <v>2</v>
      </c>
      <c r="X70" s="394">
        <v>10</v>
      </c>
      <c r="Y70" s="397">
        <v>20</v>
      </c>
      <c r="Z70" s="396">
        <v>3</v>
      </c>
    </row>
    <row r="71" spans="1:26" x14ac:dyDescent="0.25">
      <c r="A71" s="359"/>
      <c r="B71" s="183" t="s">
        <v>47</v>
      </c>
      <c r="C71" s="128">
        <f>SUM(C49:C70)</f>
        <v>141</v>
      </c>
      <c r="D71" s="128">
        <f>SUM(D49:D70)</f>
        <v>447</v>
      </c>
      <c r="E71" s="151">
        <f>SUM(E49:E70)</f>
        <v>588</v>
      </c>
      <c r="F71" s="56"/>
      <c r="G71" s="61">
        <f t="shared" ref="G71:Z71" si="9">SUM(G49:G70)</f>
        <v>65</v>
      </c>
      <c r="H71" s="61">
        <f t="shared" si="9"/>
        <v>1072</v>
      </c>
      <c r="I71" s="113">
        <f t="shared" si="9"/>
        <v>39</v>
      </c>
      <c r="J71" s="35">
        <f t="shared" si="9"/>
        <v>84</v>
      </c>
      <c r="K71" s="35">
        <f t="shared" si="9"/>
        <v>15</v>
      </c>
      <c r="L71" s="35">
        <f t="shared" si="9"/>
        <v>15</v>
      </c>
      <c r="M71" s="35">
        <f t="shared" si="9"/>
        <v>48</v>
      </c>
      <c r="N71" s="114">
        <f t="shared" si="9"/>
        <v>6</v>
      </c>
      <c r="O71" s="113">
        <f t="shared" si="9"/>
        <v>24</v>
      </c>
      <c r="P71" s="35">
        <f t="shared" si="9"/>
        <v>135</v>
      </c>
      <c r="Q71" s="35">
        <f t="shared" si="9"/>
        <v>17</v>
      </c>
      <c r="R71" s="35">
        <f t="shared" si="9"/>
        <v>28</v>
      </c>
      <c r="S71" s="35">
        <f t="shared" si="9"/>
        <v>98</v>
      </c>
      <c r="T71" s="114">
        <f t="shared" si="9"/>
        <v>15</v>
      </c>
      <c r="U71" s="113">
        <f t="shared" si="9"/>
        <v>22</v>
      </c>
      <c r="V71" s="35">
        <f t="shared" si="9"/>
        <v>50</v>
      </c>
      <c r="W71" s="35">
        <f t="shared" si="9"/>
        <v>8</v>
      </c>
      <c r="X71" s="35">
        <f t="shared" si="9"/>
        <v>13</v>
      </c>
      <c r="Y71" s="112">
        <f t="shared" si="9"/>
        <v>32</v>
      </c>
      <c r="Z71" s="35">
        <f t="shared" si="9"/>
        <v>5</v>
      </c>
    </row>
    <row r="72" spans="1:26" ht="15.75" thickBot="1" x14ac:dyDescent="0.3">
      <c r="A72" s="184"/>
      <c r="B72" s="130" t="s">
        <v>31</v>
      </c>
      <c r="C72" s="131">
        <f>C71/E71</f>
        <v>0.23979591836734693</v>
      </c>
      <c r="D72" s="131">
        <f>D71/E71</f>
        <v>0.76020408163265307</v>
      </c>
      <c r="E72" s="185"/>
      <c r="F72" s="186"/>
      <c r="G72" s="187">
        <v>140</v>
      </c>
      <c r="H72" s="187"/>
      <c r="I72" s="153"/>
      <c r="J72" s="154"/>
      <c r="K72" s="154"/>
      <c r="L72" s="154"/>
      <c r="M72" s="154"/>
      <c r="N72" s="188"/>
      <c r="O72" s="153"/>
      <c r="P72" s="154"/>
      <c r="Q72" s="154"/>
      <c r="R72" s="154"/>
      <c r="S72" s="154"/>
      <c r="T72" s="188"/>
      <c r="U72" s="153"/>
      <c r="V72" s="154"/>
      <c r="W72" s="154"/>
      <c r="X72" s="154"/>
      <c r="Y72" s="155"/>
      <c r="Z72" s="35"/>
    </row>
    <row r="73" spans="1:26" x14ac:dyDescent="0.25">
      <c r="A73" s="189"/>
      <c r="B73" s="190" t="s">
        <v>85</v>
      </c>
      <c r="C73" s="191">
        <f>SUM(C14+C29+C38+C46+C71)</f>
        <v>473</v>
      </c>
      <c r="D73" s="191">
        <f>SUM(D14+D29+D38+D46+D71)</f>
        <v>812</v>
      </c>
      <c r="E73" s="192">
        <f>SUM(E14+E29+E38+E46+E71)</f>
        <v>1285</v>
      </c>
      <c r="F73" s="192"/>
      <c r="G73" s="398"/>
      <c r="H73" s="193"/>
      <c r="I73" s="194"/>
      <c r="J73" s="87"/>
      <c r="K73" s="87"/>
      <c r="L73" s="87"/>
      <c r="M73" s="87"/>
      <c r="N73" s="195"/>
      <c r="O73" s="194"/>
      <c r="P73" s="87"/>
      <c r="Q73" s="87"/>
      <c r="R73" s="87"/>
      <c r="S73" s="87"/>
      <c r="T73" s="195"/>
      <c r="U73" s="196"/>
      <c r="V73" s="197"/>
      <c r="W73" s="197"/>
      <c r="X73" s="197"/>
      <c r="Y73" s="198"/>
      <c r="Z73" s="35"/>
    </row>
    <row r="74" spans="1:26" ht="15.75" thickBot="1" x14ac:dyDescent="0.3">
      <c r="A74" s="200"/>
      <c r="B74" s="201" t="s">
        <v>86</v>
      </c>
      <c r="C74" s="202">
        <v>0.37</v>
      </c>
      <c r="D74" s="202">
        <v>0.63</v>
      </c>
      <c r="E74" s="203"/>
      <c r="F74" s="203"/>
      <c r="G74" s="399"/>
      <c r="H74" s="204"/>
      <c r="I74" s="69"/>
      <c r="J74" s="66"/>
      <c r="K74" s="66"/>
      <c r="L74" s="66"/>
      <c r="M74" s="66"/>
      <c r="N74" s="116"/>
      <c r="O74" s="69"/>
      <c r="P74" s="66"/>
      <c r="Q74" s="66"/>
      <c r="R74" s="66"/>
      <c r="S74" s="66"/>
      <c r="T74" s="116"/>
      <c r="U74" s="205"/>
      <c r="V74" s="67"/>
      <c r="W74" s="67"/>
      <c r="X74" s="67"/>
      <c r="Y74" s="67"/>
      <c r="Z74" s="35"/>
    </row>
    <row r="75" spans="1:26" ht="15.75" thickBot="1" x14ac:dyDescent="0.3">
      <c r="A75" s="206"/>
      <c r="B75" s="207" t="s">
        <v>158</v>
      </c>
      <c r="C75" s="208" t="s">
        <v>88</v>
      </c>
      <c r="D75" s="209"/>
      <c r="E75" s="209"/>
      <c r="F75" s="209"/>
      <c r="G75" s="400"/>
      <c r="H75" s="209"/>
      <c r="I75" s="210"/>
      <c r="J75" s="209"/>
      <c r="K75" s="209"/>
      <c r="L75" s="209"/>
      <c r="M75" s="209"/>
      <c r="N75" s="211"/>
      <c r="O75" s="210"/>
      <c r="P75" s="209"/>
      <c r="Q75" s="209"/>
      <c r="R75" s="209"/>
      <c r="S75" s="209"/>
      <c r="T75" s="211"/>
      <c r="U75" s="210"/>
      <c r="V75" s="209"/>
      <c r="W75" s="209"/>
      <c r="X75" s="209"/>
      <c r="Y75" s="209"/>
      <c r="Z75" s="281"/>
    </row>
    <row r="76" spans="1:26" ht="15.75" thickBot="1" x14ac:dyDescent="0.3">
      <c r="A76" s="162">
        <v>1</v>
      </c>
      <c r="B76" s="127" t="s">
        <v>89</v>
      </c>
      <c r="C76" s="22">
        <v>0</v>
      </c>
      <c r="D76" s="22">
        <v>30</v>
      </c>
      <c r="E76" s="23">
        <v>30</v>
      </c>
      <c r="F76" s="24" t="s">
        <v>22</v>
      </c>
      <c r="G76" s="42">
        <v>2</v>
      </c>
      <c r="H76" s="36">
        <v>20</v>
      </c>
      <c r="I76" s="32"/>
      <c r="J76" s="37"/>
      <c r="K76" s="38"/>
      <c r="L76" s="37"/>
      <c r="M76" s="37">
        <v>30</v>
      </c>
      <c r="N76" s="39">
        <v>2</v>
      </c>
      <c r="O76" s="20"/>
      <c r="P76" s="95"/>
      <c r="Q76" s="214"/>
      <c r="R76" s="146"/>
      <c r="S76" s="95"/>
      <c r="T76" s="215"/>
      <c r="U76" s="216"/>
      <c r="V76" s="95"/>
      <c r="W76" s="214"/>
      <c r="X76" s="146"/>
      <c r="Y76" s="381"/>
      <c r="Z76" s="401"/>
    </row>
    <row r="77" spans="1:26" ht="23.25" thickBot="1" x14ac:dyDescent="0.3">
      <c r="A77" s="359">
        <v>2</v>
      </c>
      <c r="B77" s="127" t="s">
        <v>90</v>
      </c>
      <c r="C77" s="22">
        <v>0</v>
      </c>
      <c r="D77" s="22"/>
      <c r="E77" s="23">
        <v>120</v>
      </c>
      <c r="F77" s="24" t="s">
        <v>22</v>
      </c>
      <c r="G77" s="42">
        <v>7</v>
      </c>
      <c r="H77" s="25">
        <v>60</v>
      </c>
      <c r="I77" s="32"/>
      <c r="J77" s="37"/>
      <c r="K77" s="38"/>
      <c r="L77" s="37"/>
      <c r="M77" s="37">
        <v>30</v>
      </c>
      <c r="N77" s="38">
        <v>2</v>
      </c>
      <c r="O77" s="32"/>
      <c r="P77" s="37"/>
      <c r="Q77" s="38"/>
      <c r="R77" s="37"/>
      <c r="S77" s="37"/>
      <c r="T77" s="40"/>
      <c r="U77" s="218"/>
      <c r="V77" s="150">
        <v>90</v>
      </c>
      <c r="W77" s="108">
        <v>5</v>
      </c>
      <c r="X77" s="147"/>
      <c r="Y77" s="148"/>
      <c r="Z77" s="401"/>
    </row>
    <row r="78" spans="1:26" ht="22.5" x14ac:dyDescent="0.25">
      <c r="A78" s="359">
        <v>3</v>
      </c>
      <c r="B78" s="127" t="s">
        <v>91</v>
      </c>
      <c r="C78" s="22">
        <v>0</v>
      </c>
      <c r="D78" s="22">
        <v>90</v>
      </c>
      <c r="E78" s="23">
        <v>90</v>
      </c>
      <c r="F78" s="24" t="s">
        <v>22</v>
      </c>
      <c r="G78" s="42">
        <v>6</v>
      </c>
      <c r="H78" s="247">
        <v>60</v>
      </c>
      <c r="I78" s="32"/>
      <c r="J78" s="37"/>
      <c r="K78" s="38"/>
      <c r="L78" s="37"/>
      <c r="M78" s="37"/>
      <c r="N78" s="39"/>
      <c r="O78" s="32"/>
      <c r="P78" s="37"/>
      <c r="Q78" s="38"/>
      <c r="R78" s="37"/>
      <c r="S78" s="37"/>
      <c r="T78" s="39"/>
      <c r="U78" s="20"/>
      <c r="V78" s="37"/>
      <c r="W78" s="38"/>
      <c r="X78" s="124"/>
      <c r="Y78" s="148">
        <v>90</v>
      </c>
      <c r="Z78" s="38">
        <v>6</v>
      </c>
    </row>
    <row r="79" spans="1:26" x14ac:dyDescent="0.25">
      <c r="A79" s="359"/>
      <c r="B79" s="183" t="s">
        <v>92</v>
      </c>
      <c r="C79" s="128">
        <f>SUM(C76:C78)</f>
        <v>0</v>
      </c>
      <c r="D79" s="128">
        <f>SUM(D76:D78)</f>
        <v>120</v>
      </c>
      <c r="E79" s="128">
        <f>SUM(E76:E78)</f>
        <v>240</v>
      </c>
      <c r="F79" s="221"/>
      <c r="G79" s="221">
        <f t="shared" ref="G79:Z79" si="10">SUM(G76:G78)</f>
        <v>15</v>
      </c>
      <c r="H79" s="222">
        <f t="shared" si="10"/>
        <v>140</v>
      </c>
      <c r="I79" s="113">
        <f t="shared" si="10"/>
        <v>0</v>
      </c>
      <c r="J79" s="35">
        <f t="shared" si="10"/>
        <v>0</v>
      </c>
      <c r="K79" s="35">
        <f t="shared" si="10"/>
        <v>0</v>
      </c>
      <c r="L79" s="35">
        <f t="shared" si="10"/>
        <v>0</v>
      </c>
      <c r="M79" s="35">
        <f t="shared" si="10"/>
        <v>60</v>
      </c>
      <c r="N79" s="114">
        <f t="shared" si="10"/>
        <v>4</v>
      </c>
      <c r="O79" s="113">
        <f t="shared" si="10"/>
        <v>0</v>
      </c>
      <c r="P79" s="35">
        <f t="shared" si="10"/>
        <v>0</v>
      </c>
      <c r="Q79" s="35">
        <f t="shared" si="10"/>
        <v>0</v>
      </c>
      <c r="R79" s="35">
        <f t="shared" si="10"/>
        <v>0</v>
      </c>
      <c r="S79" s="35">
        <f t="shared" si="10"/>
        <v>0</v>
      </c>
      <c r="T79" s="114">
        <f t="shared" si="10"/>
        <v>0</v>
      </c>
      <c r="U79" s="113">
        <f t="shared" si="10"/>
        <v>0</v>
      </c>
      <c r="V79" s="35">
        <f t="shared" si="10"/>
        <v>90</v>
      </c>
      <c r="W79" s="35">
        <f t="shared" si="10"/>
        <v>5</v>
      </c>
      <c r="X79" s="35">
        <f t="shared" si="10"/>
        <v>0</v>
      </c>
      <c r="Y79" s="112">
        <f t="shared" si="10"/>
        <v>90</v>
      </c>
      <c r="Z79" s="35">
        <f t="shared" si="10"/>
        <v>6</v>
      </c>
    </row>
    <row r="80" spans="1:26" x14ac:dyDescent="0.25">
      <c r="A80" s="224"/>
      <c r="B80" s="183"/>
      <c r="C80" s="402"/>
      <c r="D80" s="402"/>
      <c r="E80" s="403"/>
      <c r="F80" s="404"/>
      <c r="G80" s="404"/>
      <c r="H80" s="405"/>
      <c r="I80" s="229"/>
      <c r="J80" s="57"/>
      <c r="K80" s="57"/>
      <c r="L80" s="57"/>
      <c r="M80" s="57"/>
      <c r="N80" s="230"/>
      <c r="O80" s="229"/>
      <c r="P80" s="57"/>
      <c r="Q80" s="57"/>
      <c r="R80" s="57"/>
      <c r="S80" s="57"/>
      <c r="T80" s="230"/>
      <c r="U80" s="229"/>
      <c r="V80" s="57"/>
      <c r="W80" s="57"/>
      <c r="X80" s="57"/>
      <c r="Y80" s="57"/>
      <c r="Z80" s="35"/>
    </row>
    <row r="81" spans="1:26" x14ac:dyDescent="0.25">
      <c r="A81" s="231"/>
      <c r="B81" s="232" t="s">
        <v>159</v>
      </c>
      <c r="C81" s="233"/>
      <c r="D81" s="234"/>
      <c r="E81" s="234"/>
      <c r="F81" s="234"/>
      <c r="G81" s="234"/>
      <c r="H81" s="234"/>
      <c r="I81" s="235"/>
      <c r="J81" s="234"/>
      <c r="K81" s="234"/>
      <c r="L81" s="234"/>
      <c r="M81" s="234"/>
      <c r="N81" s="236"/>
      <c r="O81" s="235"/>
      <c r="P81" s="234"/>
      <c r="Q81" s="234"/>
      <c r="R81" s="234"/>
      <c r="S81" s="234"/>
      <c r="T81" s="236"/>
      <c r="U81" s="235"/>
      <c r="V81" s="234"/>
      <c r="W81" s="234"/>
      <c r="X81" s="234"/>
      <c r="Y81" s="234"/>
      <c r="Z81" s="232"/>
    </row>
    <row r="82" spans="1:26" ht="15.75" thickBot="1" x14ac:dyDescent="0.3">
      <c r="A82" s="238"/>
      <c r="B82" s="239" t="s">
        <v>94</v>
      </c>
      <c r="C82" s="240"/>
      <c r="D82" s="240"/>
      <c r="E82" s="240"/>
      <c r="F82" s="240"/>
      <c r="G82" s="240"/>
      <c r="H82" s="240"/>
      <c r="I82" s="238"/>
      <c r="J82" s="240"/>
      <c r="K82" s="240"/>
      <c r="L82" s="240"/>
      <c r="M82" s="240"/>
      <c r="N82" s="241"/>
      <c r="O82" s="238"/>
      <c r="P82" s="240"/>
      <c r="Q82" s="240"/>
      <c r="R82" s="240"/>
      <c r="S82" s="240"/>
      <c r="T82" s="241"/>
      <c r="U82" s="238"/>
      <c r="V82" s="240"/>
      <c r="W82" s="240"/>
      <c r="X82" s="240"/>
      <c r="Y82" s="240"/>
      <c r="Z82" s="406"/>
    </row>
    <row r="83" spans="1:26" x14ac:dyDescent="0.25">
      <c r="A83" s="26">
        <v>1</v>
      </c>
      <c r="B83" s="85" t="s">
        <v>95</v>
      </c>
      <c r="C83" s="86">
        <v>30</v>
      </c>
      <c r="D83" s="86">
        <v>60</v>
      </c>
      <c r="E83" s="87">
        <f>C83+D83</f>
        <v>90</v>
      </c>
      <c r="F83" s="337" t="s">
        <v>15</v>
      </c>
      <c r="G83" s="42">
        <v>7</v>
      </c>
      <c r="H83" s="407">
        <v>90</v>
      </c>
      <c r="I83" s="26"/>
      <c r="J83" s="27"/>
      <c r="K83" s="28"/>
      <c r="L83" s="27"/>
      <c r="M83" s="27"/>
      <c r="N83" s="29"/>
      <c r="O83" s="26"/>
      <c r="P83" s="27"/>
      <c r="Q83" s="28"/>
      <c r="R83" s="27">
        <v>10</v>
      </c>
      <c r="S83" s="27">
        <v>20</v>
      </c>
      <c r="T83" s="29">
        <v>2</v>
      </c>
      <c r="U83" s="362">
        <v>10</v>
      </c>
      <c r="V83" s="245">
        <v>20</v>
      </c>
      <c r="W83" s="28">
        <v>2</v>
      </c>
      <c r="X83" s="246">
        <v>10</v>
      </c>
      <c r="Y83" s="245">
        <v>20</v>
      </c>
      <c r="Z83" s="38">
        <v>3</v>
      </c>
    </row>
    <row r="84" spans="1:26" x14ac:dyDescent="0.25">
      <c r="A84" s="32">
        <v>2</v>
      </c>
      <c r="B84" s="99" t="s">
        <v>96</v>
      </c>
      <c r="C84" s="22">
        <v>15</v>
      </c>
      <c r="D84" s="22">
        <v>0</v>
      </c>
      <c r="E84" s="23">
        <v>15</v>
      </c>
      <c r="F84" s="24" t="s">
        <v>22</v>
      </c>
      <c r="G84" s="281">
        <v>2</v>
      </c>
      <c r="H84" s="247">
        <v>35</v>
      </c>
      <c r="I84" s="32"/>
      <c r="J84" s="37"/>
      <c r="K84" s="38"/>
      <c r="L84" s="37"/>
      <c r="M84" s="37"/>
      <c r="N84" s="39"/>
      <c r="O84" s="32"/>
      <c r="P84" s="37"/>
      <c r="Q84" s="38"/>
      <c r="R84" s="37">
        <v>15</v>
      </c>
      <c r="S84" s="37">
        <v>0</v>
      </c>
      <c r="T84" s="39">
        <v>2</v>
      </c>
      <c r="U84" s="359"/>
      <c r="V84" s="361"/>
      <c r="W84" s="38"/>
      <c r="X84" s="360"/>
      <c r="Y84" s="361"/>
      <c r="Z84" s="38"/>
    </row>
    <row r="85" spans="1:26" x14ac:dyDescent="0.25">
      <c r="A85" s="32">
        <v>3</v>
      </c>
      <c r="B85" s="99" t="s">
        <v>97</v>
      </c>
      <c r="C85" s="172">
        <v>12</v>
      </c>
      <c r="D85" s="172">
        <v>12</v>
      </c>
      <c r="E85" s="23">
        <f t="shared" ref="E85:E90" si="11">C85+D85</f>
        <v>24</v>
      </c>
      <c r="F85" s="53" t="s">
        <v>15</v>
      </c>
      <c r="G85" s="42">
        <v>3</v>
      </c>
      <c r="H85" s="247">
        <v>51</v>
      </c>
      <c r="I85" s="32"/>
      <c r="J85" s="37"/>
      <c r="K85" s="38"/>
      <c r="L85" s="37"/>
      <c r="M85" s="37"/>
      <c r="N85" s="39"/>
      <c r="O85" s="32"/>
      <c r="P85" s="37"/>
      <c r="Q85" s="38"/>
      <c r="R85" s="37">
        <v>12</v>
      </c>
      <c r="S85" s="37">
        <v>12</v>
      </c>
      <c r="T85" s="39">
        <v>3</v>
      </c>
      <c r="U85" s="32"/>
      <c r="V85" s="37"/>
      <c r="W85" s="38"/>
      <c r="X85" s="124"/>
      <c r="Y85" s="148"/>
      <c r="Z85" s="38"/>
    </row>
    <row r="86" spans="1:26" x14ac:dyDescent="0.25">
      <c r="A86" s="32">
        <v>4</v>
      </c>
      <c r="B86" s="99" t="s">
        <v>98</v>
      </c>
      <c r="C86" s="22">
        <v>6</v>
      </c>
      <c r="D86" s="22">
        <v>12</v>
      </c>
      <c r="E86" s="23">
        <f t="shared" si="11"/>
        <v>18</v>
      </c>
      <c r="F86" s="24" t="s">
        <v>22</v>
      </c>
      <c r="G86" s="42">
        <v>2</v>
      </c>
      <c r="H86" s="247">
        <v>35</v>
      </c>
      <c r="I86" s="32"/>
      <c r="J86" s="37"/>
      <c r="K86" s="38"/>
      <c r="L86" s="37"/>
      <c r="M86" s="37"/>
      <c r="N86" s="39"/>
      <c r="O86" s="32"/>
      <c r="P86" s="37"/>
      <c r="Q86" s="38"/>
      <c r="R86" s="37"/>
      <c r="S86" s="37"/>
      <c r="T86" s="39"/>
      <c r="U86" s="32">
        <v>6</v>
      </c>
      <c r="V86" s="37">
        <v>12</v>
      </c>
      <c r="W86" s="38">
        <v>2</v>
      </c>
      <c r="X86" s="124"/>
      <c r="Y86" s="148"/>
      <c r="Z86" s="38"/>
    </row>
    <row r="87" spans="1:26" x14ac:dyDescent="0.25">
      <c r="A87" s="32">
        <v>5</v>
      </c>
      <c r="B87" s="99" t="s">
        <v>99</v>
      </c>
      <c r="C87" s="22">
        <v>9</v>
      </c>
      <c r="D87" s="22">
        <f>J87+M87+P87+S87+V87+Y87</f>
        <v>0</v>
      </c>
      <c r="E87" s="23">
        <v>9</v>
      </c>
      <c r="F87" s="24" t="s">
        <v>22</v>
      </c>
      <c r="G87" s="42">
        <v>1</v>
      </c>
      <c r="H87" s="247">
        <v>20</v>
      </c>
      <c r="I87" s="32"/>
      <c r="J87" s="37"/>
      <c r="K87" s="38"/>
      <c r="L87" s="37"/>
      <c r="M87" s="37"/>
      <c r="N87" s="39"/>
      <c r="O87" s="32"/>
      <c r="P87" s="37"/>
      <c r="Q87" s="38"/>
      <c r="R87" s="37"/>
      <c r="S87" s="37"/>
      <c r="T87" s="39"/>
      <c r="U87" s="32"/>
      <c r="V87" s="37"/>
      <c r="W87" s="38"/>
      <c r="X87" s="124">
        <v>9</v>
      </c>
      <c r="Y87" s="148">
        <v>0</v>
      </c>
      <c r="Z87" s="38">
        <v>1</v>
      </c>
    </row>
    <row r="88" spans="1:26" ht="25.5" x14ac:dyDescent="0.25">
      <c r="A88" s="32">
        <v>6</v>
      </c>
      <c r="B88" s="99" t="s">
        <v>100</v>
      </c>
      <c r="C88" s="22">
        <v>15</v>
      </c>
      <c r="D88" s="22">
        <v>0</v>
      </c>
      <c r="E88" s="23">
        <v>15</v>
      </c>
      <c r="F88" s="24" t="s">
        <v>22</v>
      </c>
      <c r="G88" s="42">
        <v>2</v>
      </c>
      <c r="H88" s="247">
        <v>35</v>
      </c>
      <c r="I88" s="32"/>
      <c r="J88" s="37"/>
      <c r="K88" s="38"/>
      <c r="L88" s="37"/>
      <c r="M88" s="37"/>
      <c r="N88" s="39"/>
      <c r="O88" s="32"/>
      <c r="P88" s="37"/>
      <c r="Q88" s="38"/>
      <c r="R88" s="37"/>
      <c r="S88" s="37"/>
      <c r="T88" s="39"/>
      <c r="U88" s="32">
        <v>15</v>
      </c>
      <c r="V88" s="37">
        <v>0</v>
      </c>
      <c r="W88" s="38">
        <v>2</v>
      </c>
      <c r="X88" s="124"/>
      <c r="Y88" s="148"/>
      <c r="Z88" s="38"/>
    </row>
    <row r="89" spans="1:26" x14ac:dyDescent="0.25">
      <c r="A89" s="32">
        <v>7</v>
      </c>
      <c r="B89" s="99" t="s">
        <v>101</v>
      </c>
      <c r="C89" s="22">
        <v>9</v>
      </c>
      <c r="D89" s="22">
        <f>J89+M89+P89+S89+V89+Y89</f>
        <v>0</v>
      </c>
      <c r="E89" s="23">
        <f t="shared" si="11"/>
        <v>9</v>
      </c>
      <c r="F89" s="24" t="s">
        <v>22</v>
      </c>
      <c r="G89" s="42">
        <v>1</v>
      </c>
      <c r="H89" s="247">
        <v>20</v>
      </c>
      <c r="I89" s="32"/>
      <c r="J89" s="37"/>
      <c r="K89" s="38"/>
      <c r="L89" s="37"/>
      <c r="M89" s="37"/>
      <c r="N89" s="39"/>
      <c r="O89" s="32"/>
      <c r="P89" s="37"/>
      <c r="Q89" s="38"/>
      <c r="R89" s="37"/>
      <c r="S89" s="37"/>
      <c r="T89" s="39"/>
      <c r="U89" s="32">
        <v>9</v>
      </c>
      <c r="V89" s="37">
        <v>0</v>
      </c>
      <c r="W89" s="38">
        <v>1</v>
      </c>
      <c r="X89" s="124"/>
      <c r="Y89" s="148"/>
      <c r="Z89" s="38"/>
    </row>
    <row r="90" spans="1:26" ht="25.5" x14ac:dyDescent="0.25">
      <c r="A90" s="32">
        <v>8</v>
      </c>
      <c r="B90" s="99" t="s">
        <v>102</v>
      </c>
      <c r="C90" s="22">
        <v>5</v>
      </c>
      <c r="D90" s="22">
        <v>12</v>
      </c>
      <c r="E90" s="23">
        <f t="shared" si="11"/>
        <v>17</v>
      </c>
      <c r="F90" s="24" t="s">
        <v>22</v>
      </c>
      <c r="G90" s="42">
        <v>2</v>
      </c>
      <c r="H90" s="247">
        <v>35</v>
      </c>
      <c r="I90" s="32"/>
      <c r="J90" s="37"/>
      <c r="K90" s="38"/>
      <c r="L90" s="37"/>
      <c r="M90" s="37"/>
      <c r="N90" s="39"/>
      <c r="O90" s="32"/>
      <c r="P90" s="37"/>
      <c r="Q90" s="38"/>
      <c r="R90" s="37"/>
      <c r="S90" s="37"/>
      <c r="T90" s="39"/>
      <c r="U90" s="32"/>
      <c r="V90" s="37"/>
      <c r="W90" s="38"/>
      <c r="X90" s="124">
        <v>5</v>
      </c>
      <c r="Y90" s="148">
        <v>12</v>
      </c>
      <c r="Z90" s="38">
        <v>2</v>
      </c>
    </row>
    <row r="91" spans="1:26" ht="25.5" x14ac:dyDescent="0.25">
      <c r="A91" s="32">
        <v>9</v>
      </c>
      <c r="B91" s="99" t="s">
        <v>103</v>
      </c>
      <c r="C91" s="22">
        <v>3</v>
      </c>
      <c r="D91" s="22">
        <v>12</v>
      </c>
      <c r="E91" s="23">
        <v>15</v>
      </c>
      <c r="F91" s="24" t="s">
        <v>22</v>
      </c>
      <c r="G91" s="42">
        <v>2</v>
      </c>
      <c r="H91" s="247">
        <v>35</v>
      </c>
      <c r="I91" s="32"/>
      <c r="J91" s="37"/>
      <c r="K91" s="38"/>
      <c r="L91" s="37"/>
      <c r="M91" s="37"/>
      <c r="N91" s="39"/>
      <c r="O91" s="32"/>
      <c r="P91" s="37"/>
      <c r="Q91" s="38"/>
      <c r="R91" s="37"/>
      <c r="S91" s="37"/>
      <c r="T91" s="39"/>
      <c r="U91" s="32"/>
      <c r="V91" s="37"/>
      <c r="W91" s="38"/>
      <c r="X91" s="124">
        <v>3</v>
      </c>
      <c r="Y91" s="148">
        <v>12</v>
      </c>
      <c r="Z91" s="38">
        <v>2</v>
      </c>
    </row>
    <row r="92" spans="1:26" x14ac:dyDescent="0.25">
      <c r="A92" s="32">
        <v>10</v>
      </c>
      <c r="B92" s="99" t="s">
        <v>104</v>
      </c>
      <c r="C92" s="22">
        <v>6</v>
      </c>
      <c r="D92" s="22">
        <v>12</v>
      </c>
      <c r="E92" s="23">
        <v>18</v>
      </c>
      <c r="F92" s="24" t="s">
        <v>22</v>
      </c>
      <c r="G92" s="281">
        <v>2</v>
      </c>
      <c r="H92" s="247">
        <v>35</v>
      </c>
      <c r="I92" s="32"/>
      <c r="J92" s="37"/>
      <c r="K92" s="38"/>
      <c r="L92" s="37"/>
      <c r="M92" s="37"/>
      <c r="N92" s="39"/>
      <c r="O92" s="32"/>
      <c r="P92" s="37"/>
      <c r="Q92" s="38"/>
      <c r="R92" s="37"/>
      <c r="S92" s="37"/>
      <c r="T92" s="39"/>
      <c r="U92" s="32"/>
      <c r="V92" s="37"/>
      <c r="W92" s="38"/>
      <c r="X92" s="37">
        <v>6</v>
      </c>
      <c r="Y92" s="148">
        <v>12</v>
      </c>
      <c r="Z92" s="38">
        <v>2</v>
      </c>
    </row>
    <row r="93" spans="1:26" x14ac:dyDescent="0.25">
      <c r="A93" s="32"/>
      <c r="B93" s="251" t="s">
        <v>105</v>
      </c>
      <c r="C93" s="56">
        <f>SUM(C83:C92)</f>
        <v>110</v>
      </c>
      <c r="D93" s="56">
        <f>SUM(D83:D92)</f>
        <v>120</v>
      </c>
      <c r="E93" s="408">
        <f>SUM(E83:E92)</f>
        <v>230</v>
      </c>
      <c r="F93" s="404"/>
      <c r="G93" s="314">
        <f>SUM(G83:G92)</f>
        <v>24</v>
      </c>
      <c r="H93" s="114">
        <f>SUM(H83:H92)</f>
        <v>391</v>
      </c>
      <c r="I93" s="113">
        <f t="shared" ref="I93:Z93" si="12">SUM(I83:I92)</f>
        <v>0</v>
      </c>
      <c r="J93" s="35">
        <f t="shared" si="12"/>
        <v>0</v>
      </c>
      <c r="K93" s="35">
        <f t="shared" si="12"/>
        <v>0</v>
      </c>
      <c r="L93" s="35">
        <f t="shared" si="12"/>
        <v>0</v>
      </c>
      <c r="M93" s="35">
        <f t="shared" si="12"/>
        <v>0</v>
      </c>
      <c r="N93" s="114">
        <f t="shared" si="12"/>
        <v>0</v>
      </c>
      <c r="O93" s="113">
        <f t="shared" si="12"/>
        <v>0</v>
      </c>
      <c r="P93" s="35">
        <f t="shared" si="12"/>
        <v>0</v>
      </c>
      <c r="Q93" s="35">
        <f t="shared" si="12"/>
        <v>0</v>
      </c>
      <c r="R93" s="35">
        <f t="shared" si="12"/>
        <v>37</v>
      </c>
      <c r="S93" s="35">
        <f t="shared" si="12"/>
        <v>32</v>
      </c>
      <c r="T93" s="114">
        <f t="shared" si="12"/>
        <v>7</v>
      </c>
      <c r="U93" s="113">
        <f t="shared" si="12"/>
        <v>40</v>
      </c>
      <c r="V93" s="35">
        <f t="shared" si="12"/>
        <v>32</v>
      </c>
      <c r="W93" s="35">
        <f t="shared" si="12"/>
        <v>7</v>
      </c>
      <c r="X93" s="35">
        <f t="shared" si="12"/>
        <v>33</v>
      </c>
      <c r="Y93" s="112">
        <f t="shared" si="12"/>
        <v>56</v>
      </c>
      <c r="Z93" s="35">
        <f t="shared" si="12"/>
        <v>10</v>
      </c>
    </row>
    <row r="94" spans="1:26" ht="15.75" thickBot="1" x14ac:dyDescent="0.3">
      <c r="A94" s="253"/>
      <c r="B94" s="254" t="s">
        <v>106</v>
      </c>
      <c r="C94" s="255">
        <f>C93/E93</f>
        <v>0.47826086956521741</v>
      </c>
      <c r="D94" s="255">
        <f>D93/E93</f>
        <v>0.52173913043478259</v>
      </c>
      <c r="E94" s="186"/>
      <c r="F94" s="256"/>
      <c r="G94" s="409"/>
      <c r="H94" s="188">
        <v>2165</v>
      </c>
      <c r="I94" s="69">
        <f t="shared" ref="I94:Z94" si="13">I14+I29+I38+I46+I71+I79+I93</f>
        <v>134</v>
      </c>
      <c r="J94" s="66">
        <f t="shared" si="13"/>
        <v>165</v>
      </c>
      <c r="K94" s="66">
        <f t="shared" si="13"/>
        <v>30</v>
      </c>
      <c r="L94" s="66">
        <f t="shared" si="13"/>
        <v>105</v>
      </c>
      <c r="M94" s="66">
        <f t="shared" si="13"/>
        <v>220</v>
      </c>
      <c r="N94" s="116">
        <f t="shared" si="13"/>
        <v>30</v>
      </c>
      <c r="O94" s="69">
        <f t="shared" si="13"/>
        <v>95</v>
      </c>
      <c r="P94" s="66">
        <f t="shared" si="13"/>
        <v>207</v>
      </c>
      <c r="Q94" s="66">
        <f t="shared" si="13"/>
        <v>30</v>
      </c>
      <c r="R94" s="66">
        <f t="shared" si="13"/>
        <v>85</v>
      </c>
      <c r="S94" s="66">
        <f t="shared" si="13"/>
        <v>174</v>
      </c>
      <c r="T94" s="116">
        <f t="shared" si="13"/>
        <v>30</v>
      </c>
      <c r="U94" s="69">
        <f t="shared" si="13"/>
        <v>91</v>
      </c>
      <c r="V94" s="66">
        <f t="shared" si="13"/>
        <v>212</v>
      </c>
      <c r="W94" s="66">
        <f t="shared" si="13"/>
        <v>30</v>
      </c>
      <c r="X94" s="66">
        <f t="shared" si="13"/>
        <v>55</v>
      </c>
      <c r="Y94" s="117">
        <f t="shared" si="13"/>
        <v>178</v>
      </c>
      <c r="Z94" s="35">
        <f t="shared" si="13"/>
        <v>30</v>
      </c>
    </row>
    <row r="95" spans="1:26" x14ac:dyDescent="0.25">
      <c r="A95" s="410"/>
      <c r="B95" s="190"/>
      <c r="C95" s="411"/>
      <c r="D95" s="411"/>
      <c r="E95" s="412"/>
      <c r="F95" s="413"/>
      <c r="G95" s="414"/>
      <c r="H95" s="355"/>
      <c r="I95" s="415"/>
      <c r="J95" s="415"/>
      <c r="K95" s="416"/>
      <c r="L95" s="415"/>
      <c r="M95" s="415"/>
      <c r="N95" s="417"/>
      <c r="O95" s="418"/>
      <c r="P95" s="415"/>
      <c r="Q95" s="416"/>
      <c r="R95" s="415"/>
      <c r="S95" s="415"/>
      <c r="T95" s="417"/>
      <c r="U95" s="418"/>
      <c r="V95" s="415"/>
      <c r="W95" s="416"/>
      <c r="X95" s="415"/>
      <c r="Y95" s="415"/>
      <c r="Z95" s="103"/>
    </row>
    <row r="96" spans="1:26" x14ac:dyDescent="0.25">
      <c r="A96" s="309"/>
      <c r="B96" s="54"/>
      <c r="C96" s="419"/>
      <c r="D96" s="419"/>
      <c r="E96" s="420"/>
      <c r="F96" s="281"/>
      <c r="G96" s="421"/>
      <c r="H96" s="349"/>
      <c r="I96" s="305"/>
      <c r="J96" s="305"/>
      <c r="K96" s="306"/>
      <c r="L96" s="305"/>
      <c r="M96" s="305"/>
      <c r="N96" s="307"/>
      <c r="O96" s="304"/>
      <c r="P96" s="305"/>
      <c r="Q96" s="306"/>
      <c r="R96" s="305"/>
      <c r="S96" s="305"/>
      <c r="T96" s="307"/>
      <c r="U96" s="304"/>
      <c r="V96" s="305"/>
      <c r="W96" s="306"/>
      <c r="X96" s="305"/>
      <c r="Y96" s="305"/>
      <c r="Z96" s="103"/>
    </row>
    <row r="97" spans="1:26" x14ac:dyDescent="0.25">
      <c r="A97" s="309"/>
      <c r="B97" s="310" t="s">
        <v>137</v>
      </c>
      <c r="C97" s="128">
        <f>C73+C93</f>
        <v>583</v>
      </c>
      <c r="D97" s="128">
        <f>D93+D73</f>
        <v>932</v>
      </c>
      <c r="E97" s="151">
        <f>C97+D97</f>
        <v>1515</v>
      </c>
      <c r="F97" s="311"/>
      <c r="G97" s="422"/>
      <c r="H97" s="312"/>
      <c r="I97" s="305"/>
      <c r="J97" s="305"/>
      <c r="K97" s="306"/>
      <c r="L97" s="305"/>
      <c r="M97" s="305"/>
      <c r="N97" s="307"/>
      <c r="O97" s="304"/>
      <c r="P97" s="305"/>
      <c r="Q97" s="306"/>
      <c r="R97" s="305"/>
      <c r="S97" s="305"/>
      <c r="T97" s="307"/>
      <c r="U97" s="304"/>
      <c r="V97" s="305"/>
      <c r="W97" s="306"/>
      <c r="X97" s="305"/>
      <c r="Y97" s="305"/>
      <c r="Z97" s="103"/>
    </row>
    <row r="98" spans="1:26" x14ac:dyDescent="0.25">
      <c r="A98" s="309"/>
      <c r="B98" s="310" t="s">
        <v>31</v>
      </c>
      <c r="C98" s="313">
        <f>C97/E97</f>
        <v>0.38481848184818485</v>
      </c>
      <c r="D98" s="313">
        <f>D97/E97</f>
        <v>0.61518151815181521</v>
      </c>
      <c r="E98" s="151"/>
      <c r="F98" s="311"/>
      <c r="G98" s="422"/>
      <c r="H98" s="312"/>
      <c r="I98" s="305"/>
      <c r="J98" s="305"/>
      <c r="K98" s="306"/>
      <c r="L98" s="305"/>
      <c r="M98" s="305"/>
      <c r="N98" s="307"/>
      <c r="O98" s="304"/>
      <c r="P98" s="305"/>
      <c r="Q98" s="306"/>
      <c r="R98" s="305"/>
      <c r="S98" s="305"/>
      <c r="T98" s="307"/>
      <c r="U98" s="304"/>
      <c r="V98" s="305"/>
      <c r="W98" s="306"/>
      <c r="X98" s="305"/>
      <c r="Y98" s="305"/>
      <c r="Z98" s="103"/>
    </row>
    <row r="99" spans="1:26" x14ac:dyDescent="0.25">
      <c r="A99" s="309"/>
      <c r="B99" s="310"/>
      <c r="C99" s="403"/>
      <c r="D99" s="403"/>
      <c r="E99" s="403"/>
      <c r="F99" s="314"/>
      <c r="G99" s="221"/>
      <c r="H99" s="114"/>
      <c r="I99" s="305"/>
      <c r="J99" s="305"/>
      <c r="K99" s="306"/>
      <c r="L99" s="305"/>
      <c r="M99" s="305"/>
      <c r="N99" s="307" t="s">
        <v>160</v>
      </c>
      <c r="O99" s="304"/>
      <c r="P99" s="305"/>
      <c r="Q99" s="306"/>
      <c r="R99" s="305"/>
      <c r="S99" s="305"/>
      <c r="T99" s="307"/>
      <c r="U99" s="304"/>
      <c r="V99" s="305"/>
      <c r="W99" s="306"/>
      <c r="X99" s="305"/>
      <c r="Y99" s="305"/>
      <c r="Z99" s="103"/>
    </row>
    <row r="100" spans="1:26" ht="15.75" thickBot="1" x14ac:dyDescent="0.3">
      <c r="A100" s="315"/>
      <c r="B100" s="316"/>
      <c r="C100" s="65"/>
      <c r="D100" s="65"/>
      <c r="E100" s="423"/>
      <c r="F100" s="424"/>
      <c r="G100" s="425"/>
      <c r="H100" s="426"/>
      <c r="I100" s="305"/>
      <c r="J100" s="305"/>
      <c r="K100" s="306"/>
      <c r="L100" s="305"/>
      <c r="M100" s="305"/>
      <c r="N100" s="307"/>
      <c r="O100" s="304"/>
      <c r="P100" s="305"/>
      <c r="Q100" s="306"/>
      <c r="R100" s="305"/>
      <c r="S100" s="305"/>
      <c r="T100" s="307"/>
      <c r="U100" s="304"/>
      <c r="V100" s="305"/>
      <c r="W100" s="306"/>
      <c r="X100" s="305"/>
      <c r="Y100" s="305"/>
      <c r="Z100" s="103"/>
    </row>
    <row r="101" spans="1:26" ht="15.75" thickBot="1" x14ac:dyDescent="0.3">
      <c r="A101" s="238"/>
      <c r="B101" s="257" t="s">
        <v>107</v>
      </c>
      <c r="C101" s="240"/>
      <c r="D101" s="240"/>
      <c r="E101" s="240"/>
      <c r="F101" s="240"/>
      <c r="G101" s="240"/>
      <c r="H101" s="240"/>
      <c r="I101" s="258"/>
      <c r="J101" s="259"/>
      <c r="K101" s="259"/>
      <c r="L101" s="259"/>
      <c r="M101" s="259"/>
      <c r="N101" s="260"/>
      <c r="O101" s="258"/>
      <c r="P101" s="259"/>
      <c r="Q101" s="259"/>
      <c r="R101" s="259"/>
      <c r="S101" s="259"/>
      <c r="T101" s="260"/>
      <c r="U101" s="258"/>
      <c r="V101" s="259"/>
      <c r="W101" s="259"/>
      <c r="X101" s="259"/>
      <c r="Y101" s="259"/>
      <c r="Z101" s="406"/>
    </row>
    <row r="102" spans="1:26" x14ac:dyDescent="0.25">
      <c r="A102" s="26">
        <v>1</v>
      </c>
      <c r="B102" s="85" t="s">
        <v>108</v>
      </c>
      <c r="C102" s="86">
        <v>30</v>
      </c>
      <c r="D102" s="86">
        <f>J102+M102+P102+S102+V102+Y102</f>
        <v>60</v>
      </c>
      <c r="E102" s="87">
        <f>C102+D102</f>
        <v>90</v>
      </c>
      <c r="F102" s="427" t="s">
        <v>15</v>
      </c>
      <c r="G102" s="428">
        <v>7</v>
      </c>
      <c r="H102" s="275">
        <v>90</v>
      </c>
      <c r="I102" s="32"/>
      <c r="J102" s="37"/>
      <c r="K102" s="104"/>
      <c r="L102" s="37"/>
      <c r="M102" s="37"/>
      <c r="N102" s="105"/>
      <c r="O102" s="32"/>
      <c r="P102" s="37"/>
      <c r="Q102" s="104"/>
      <c r="R102" s="37">
        <v>10</v>
      </c>
      <c r="S102" s="37">
        <v>20</v>
      </c>
      <c r="T102" s="105">
        <v>2</v>
      </c>
      <c r="U102" s="32">
        <v>10</v>
      </c>
      <c r="V102" s="37">
        <v>20</v>
      </c>
      <c r="W102" s="104">
        <v>2</v>
      </c>
      <c r="X102" s="37">
        <v>10</v>
      </c>
      <c r="Y102" s="148">
        <v>20</v>
      </c>
      <c r="Z102" s="104">
        <v>3</v>
      </c>
    </row>
    <row r="103" spans="1:26" x14ac:dyDescent="0.25">
      <c r="A103" s="32">
        <v>2</v>
      </c>
      <c r="B103" s="99" t="s">
        <v>161</v>
      </c>
      <c r="C103" s="22">
        <v>7</v>
      </c>
      <c r="D103" s="22">
        <v>25</v>
      </c>
      <c r="E103" s="23">
        <v>32</v>
      </c>
      <c r="F103" s="171" t="s">
        <v>15</v>
      </c>
      <c r="G103" s="280">
        <v>3</v>
      </c>
      <c r="H103" s="32">
        <v>95</v>
      </c>
      <c r="I103" s="37"/>
      <c r="J103" s="104"/>
      <c r="K103" s="37"/>
      <c r="L103" s="37"/>
      <c r="M103" s="105"/>
      <c r="N103" s="32"/>
      <c r="O103" s="37"/>
      <c r="P103" s="104"/>
      <c r="Q103" s="37"/>
      <c r="R103" s="37"/>
      <c r="S103" s="105"/>
      <c r="T103" s="32"/>
      <c r="U103" s="37">
        <v>7</v>
      </c>
      <c r="V103" s="104">
        <v>25</v>
      </c>
      <c r="W103" s="104">
        <v>3</v>
      </c>
      <c r="X103" s="37"/>
      <c r="Y103" s="148"/>
      <c r="Z103" s="104"/>
    </row>
    <row r="104" spans="1:26" x14ac:dyDescent="0.25">
      <c r="A104" s="32">
        <v>3</v>
      </c>
      <c r="B104" s="99" t="s">
        <v>162</v>
      </c>
      <c r="C104" s="22">
        <v>15</v>
      </c>
      <c r="D104" s="22">
        <v>0</v>
      </c>
      <c r="E104" s="23">
        <v>15</v>
      </c>
      <c r="F104" s="24" t="s">
        <v>22</v>
      </c>
      <c r="G104" s="148">
        <v>2</v>
      </c>
      <c r="H104" s="280">
        <v>35</v>
      </c>
      <c r="I104" s="32"/>
      <c r="J104" s="37"/>
      <c r="K104" s="104"/>
      <c r="L104" s="37"/>
      <c r="M104" s="37"/>
      <c r="N104" s="105"/>
      <c r="O104" s="32"/>
      <c r="P104" s="37"/>
      <c r="Q104" s="104"/>
      <c r="R104" s="37">
        <v>15</v>
      </c>
      <c r="S104" s="37">
        <v>0</v>
      </c>
      <c r="T104" s="105">
        <v>2</v>
      </c>
      <c r="U104" s="32"/>
      <c r="V104" s="37"/>
      <c r="W104" s="104"/>
      <c r="X104" s="37"/>
      <c r="Y104" s="148"/>
      <c r="Z104" s="104"/>
    </row>
    <row r="105" spans="1:26" x14ac:dyDescent="0.25">
      <c r="A105" s="32">
        <v>4</v>
      </c>
      <c r="B105" s="99" t="s">
        <v>109</v>
      </c>
      <c r="C105" s="22">
        <v>3</v>
      </c>
      <c r="D105" s="22">
        <v>6</v>
      </c>
      <c r="E105" s="23">
        <v>9</v>
      </c>
      <c r="F105" s="24" t="s">
        <v>22</v>
      </c>
      <c r="G105" s="148">
        <v>1</v>
      </c>
      <c r="H105" s="280">
        <v>20</v>
      </c>
      <c r="I105" s="32"/>
      <c r="J105" s="37"/>
      <c r="K105" s="104"/>
      <c r="L105" s="37"/>
      <c r="M105" s="37"/>
      <c r="N105" s="105"/>
      <c r="O105" s="32"/>
      <c r="P105" s="37"/>
      <c r="Q105" s="104"/>
      <c r="R105" s="37"/>
      <c r="S105" s="37"/>
      <c r="T105" s="105"/>
      <c r="U105" s="32"/>
      <c r="V105" s="37"/>
      <c r="W105" s="104"/>
      <c r="X105" s="37">
        <v>3</v>
      </c>
      <c r="Y105" s="148">
        <v>6</v>
      </c>
      <c r="Z105" s="104">
        <v>1</v>
      </c>
    </row>
    <row r="106" spans="1:26" x14ac:dyDescent="0.25">
      <c r="A106" s="32">
        <v>5</v>
      </c>
      <c r="B106" s="429" t="s">
        <v>110</v>
      </c>
      <c r="C106" s="22">
        <v>6</v>
      </c>
      <c r="D106" s="22">
        <v>9</v>
      </c>
      <c r="E106" s="23">
        <f>C106+D106</f>
        <v>15</v>
      </c>
      <c r="F106" s="24" t="s">
        <v>22</v>
      </c>
      <c r="G106" s="148">
        <v>2</v>
      </c>
      <c r="H106" s="280">
        <v>35</v>
      </c>
      <c r="I106" s="32"/>
      <c r="J106" s="37"/>
      <c r="K106" s="104"/>
      <c r="L106" s="262"/>
      <c r="M106" s="37"/>
      <c r="N106" s="105"/>
      <c r="O106" s="32"/>
      <c r="P106" s="37"/>
      <c r="Q106" s="104"/>
      <c r="R106" s="262"/>
      <c r="S106" s="37"/>
      <c r="T106" s="105"/>
      <c r="U106" s="32"/>
      <c r="V106" s="37"/>
      <c r="W106" s="104"/>
      <c r="X106" s="37">
        <v>6</v>
      </c>
      <c r="Y106" s="148">
        <v>9</v>
      </c>
      <c r="Z106" s="104">
        <v>2</v>
      </c>
    </row>
    <row r="107" spans="1:26" x14ac:dyDescent="0.25">
      <c r="A107" s="32">
        <v>6</v>
      </c>
      <c r="B107" s="99" t="s">
        <v>111</v>
      </c>
      <c r="C107" s="22">
        <v>6</v>
      </c>
      <c r="D107" s="22">
        <v>9</v>
      </c>
      <c r="E107" s="23">
        <f>C107+D107</f>
        <v>15</v>
      </c>
      <c r="F107" s="24" t="s">
        <v>22</v>
      </c>
      <c r="G107" s="148">
        <v>2</v>
      </c>
      <c r="H107" s="280">
        <v>35</v>
      </c>
      <c r="I107" s="32"/>
      <c r="J107" s="37"/>
      <c r="K107" s="104"/>
      <c r="L107" s="37"/>
      <c r="M107" s="37"/>
      <c r="N107" s="105"/>
      <c r="O107" s="32"/>
      <c r="P107" s="37"/>
      <c r="Q107" s="104"/>
      <c r="R107" s="37"/>
      <c r="S107" s="37"/>
      <c r="T107" s="105"/>
      <c r="U107" s="32"/>
      <c r="V107" s="37"/>
      <c r="W107" s="104"/>
      <c r="X107" s="147">
        <v>6</v>
      </c>
      <c r="Y107" s="148">
        <v>9</v>
      </c>
      <c r="Z107" s="104">
        <v>2</v>
      </c>
    </row>
    <row r="108" spans="1:26" x14ac:dyDescent="0.25">
      <c r="A108" s="32">
        <v>7</v>
      </c>
      <c r="B108" s="429" t="s">
        <v>112</v>
      </c>
      <c r="C108" s="22">
        <v>6</v>
      </c>
      <c r="D108" s="22">
        <v>9</v>
      </c>
      <c r="E108" s="23">
        <f>C108+D108</f>
        <v>15</v>
      </c>
      <c r="F108" s="24" t="s">
        <v>22</v>
      </c>
      <c r="G108" s="148">
        <v>2</v>
      </c>
      <c r="H108" s="280">
        <v>35</v>
      </c>
      <c r="I108" s="32"/>
      <c r="J108" s="37"/>
      <c r="K108" s="104"/>
      <c r="L108" s="37"/>
      <c r="M108" s="37"/>
      <c r="N108" s="105"/>
      <c r="O108" s="32"/>
      <c r="P108" s="37"/>
      <c r="Q108" s="104"/>
      <c r="R108" s="37">
        <v>6</v>
      </c>
      <c r="S108" s="37">
        <v>9</v>
      </c>
      <c r="T108" s="105">
        <v>2</v>
      </c>
      <c r="U108" s="32"/>
      <c r="V108" s="37"/>
      <c r="W108" s="104"/>
      <c r="X108" s="37"/>
      <c r="Y108" s="148"/>
      <c r="Z108" s="104"/>
    </row>
    <row r="109" spans="1:26" x14ac:dyDescent="0.25">
      <c r="A109" s="32">
        <v>8</v>
      </c>
      <c r="B109" s="429" t="s">
        <v>114</v>
      </c>
      <c r="C109" s="22">
        <v>6</v>
      </c>
      <c r="D109" s="22">
        <v>9</v>
      </c>
      <c r="E109" s="23">
        <v>15</v>
      </c>
      <c r="F109" s="24" t="s">
        <v>22</v>
      </c>
      <c r="G109" s="148">
        <v>2</v>
      </c>
      <c r="H109" s="280">
        <v>35</v>
      </c>
      <c r="I109" s="32"/>
      <c r="J109" s="37"/>
      <c r="K109" s="104"/>
      <c r="L109" s="37"/>
      <c r="M109" s="37"/>
      <c r="N109" s="105"/>
      <c r="O109" s="32"/>
      <c r="P109" s="37"/>
      <c r="Q109" s="104"/>
      <c r="R109" s="37"/>
      <c r="S109" s="37"/>
      <c r="T109" s="105"/>
      <c r="U109" s="32">
        <v>6</v>
      </c>
      <c r="V109" s="37">
        <v>9</v>
      </c>
      <c r="W109" s="104">
        <v>2</v>
      </c>
      <c r="X109" s="37"/>
      <c r="Y109" s="148"/>
      <c r="Z109" s="104"/>
    </row>
    <row r="110" spans="1:26" x14ac:dyDescent="0.25">
      <c r="A110" s="32">
        <v>9</v>
      </c>
      <c r="B110" s="429" t="s">
        <v>115</v>
      </c>
      <c r="C110" s="22">
        <v>15</v>
      </c>
      <c r="D110" s="22">
        <v>0</v>
      </c>
      <c r="E110" s="23">
        <v>15</v>
      </c>
      <c r="F110" s="24" t="s">
        <v>22</v>
      </c>
      <c r="G110" s="148">
        <v>2</v>
      </c>
      <c r="H110" s="280">
        <v>35</v>
      </c>
      <c r="I110" s="32"/>
      <c r="J110" s="37"/>
      <c r="K110" s="104"/>
      <c r="L110" s="37"/>
      <c r="M110" s="37"/>
      <c r="N110" s="105"/>
      <c r="O110" s="32"/>
      <c r="P110" s="37"/>
      <c r="Q110" s="104"/>
      <c r="R110" s="37"/>
      <c r="S110" s="37"/>
      <c r="T110" s="105"/>
      <c r="U110" s="32"/>
      <c r="V110" s="37"/>
      <c r="W110" s="104"/>
      <c r="X110" s="37">
        <v>15</v>
      </c>
      <c r="Y110" s="148">
        <v>0</v>
      </c>
      <c r="Z110" s="104">
        <v>2</v>
      </c>
    </row>
    <row r="111" spans="1:26" x14ac:dyDescent="0.25">
      <c r="A111" s="37">
        <v>10</v>
      </c>
      <c r="B111" s="430" t="s">
        <v>163</v>
      </c>
      <c r="C111" s="22">
        <v>9</v>
      </c>
      <c r="D111" s="22">
        <v>0</v>
      </c>
      <c r="E111" s="23">
        <v>9</v>
      </c>
      <c r="F111" s="431" t="s">
        <v>22</v>
      </c>
      <c r="G111" s="432">
        <v>1</v>
      </c>
      <c r="H111" s="433">
        <v>20</v>
      </c>
      <c r="I111" s="32"/>
      <c r="J111" s="37"/>
      <c r="K111" s="104"/>
      <c r="L111" s="37"/>
      <c r="M111" s="37"/>
      <c r="N111" s="105"/>
      <c r="O111" s="32"/>
      <c r="P111" s="37"/>
      <c r="Q111" s="104"/>
      <c r="R111" s="37">
        <v>9</v>
      </c>
      <c r="S111" s="37">
        <v>0</v>
      </c>
      <c r="T111" s="105">
        <v>1</v>
      </c>
      <c r="U111" s="32"/>
      <c r="V111" s="37"/>
      <c r="W111" s="104"/>
      <c r="X111" s="37"/>
      <c r="Y111" s="148"/>
      <c r="Z111" s="104"/>
    </row>
    <row r="112" spans="1:26" ht="15.75" thickBot="1" x14ac:dyDescent="0.3">
      <c r="A112" s="263"/>
      <c r="B112" s="434" t="s">
        <v>105</v>
      </c>
      <c r="C112" s="56">
        <f>SUM(C102:C111)</f>
        <v>103</v>
      </c>
      <c r="D112" s="56">
        <f>SUM(D102:D111)</f>
        <v>127</v>
      </c>
      <c r="E112" s="56">
        <f>SUM(E102:E111)</f>
        <v>230</v>
      </c>
      <c r="F112" s="282"/>
      <c r="G112" s="282">
        <f>SUM(G102:G111)</f>
        <v>24</v>
      </c>
      <c r="H112" s="283">
        <f>SUM(H102:H111)</f>
        <v>435</v>
      </c>
      <c r="I112" s="113">
        <f t="shared" ref="I112:Y112" si="14">SUM(I102:I110)</f>
        <v>0</v>
      </c>
      <c r="J112" s="35">
        <f t="shared" si="14"/>
        <v>0</v>
      </c>
      <c r="K112" s="35">
        <f t="shared" si="14"/>
        <v>0</v>
      </c>
      <c r="L112" s="35">
        <f t="shared" si="14"/>
        <v>0</v>
      </c>
      <c r="M112" s="35">
        <f t="shared" si="14"/>
        <v>0</v>
      </c>
      <c r="N112" s="114">
        <f t="shared" si="14"/>
        <v>0</v>
      </c>
      <c r="O112" s="113">
        <f t="shared" si="14"/>
        <v>0</v>
      </c>
      <c r="P112" s="35">
        <f t="shared" si="14"/>
        <v>0</v>
      </c>
      <c r="Q112" s="35">
        <f t="shared" si="14"/>
        <v>0</v>
      </c>
      <c r="R112" s="35">
        <f t="shared" si="14"/>
        <v>31</v>
      </c>
      <c r="S112" s="35">
        <f t="shared" si="14"/>
        <v>29</v>
      </c>
      <c r="T112" s="114">
        <f>SUM(T102:T111)</f>
        <v>7</v>
      </c>
      <c r="U112" s="113">
        <f t="shared" si="14"/>
        <v>23</v>
      </c>
      <c r="V112" s="35">
        <f t="shared" si="14"/>
        <v>54</v>
      </c>
      <c r="W112" s="35">
        <f t="shared" si="14"/>
        <v>7</v>
      </c>
      <c r="X112" s="35">
        <f t="shared" si="14"/>
        <v>40</v>
      </c>
      <c r="Y112" s="112">
        <f t="shared" si="14"/>
        <v>44</v>
      </c>
      <c r="Z112" s="35">
        <f>SUM(Z102:Z111)</f>
        <v>10</v>
      </c>
    </row>
    <row r="113" spans="1:26" ht="15.75" thickBot="1" x14ac:dyDescent="0.3">
      <c r="A113" s="265"/>
      <c r="B113" s="435" t="s">
        <v>106</v>
      </c>
      <c r="C113" s="202">
        <f>C112/E112</f>
        <v>0.44782608695652176</v>
      </c>
      <c r="D113" s="202">
        <f>D112/E112</f>
        <v>0.55217391304347829</v>
      </c>
      <c r="E113" s="203"/>
      <c r="F113" s="267"/>
      <c r="G113" s="436"/>
      <c r="H113" s="117"/>
      <c r="I113" s="69">
        <f t="shared" ref="I113:Z113" si="15">I14+I29+I38+I46+I71+I79+I112</f>
        <v>134</v>
      </c>
      <c r="J113" s="66">
        <f t="shared" si="15"/>
        <v>165</v>
      </c>
      <c r="K113" s="66">
        <f t="shared" si="15"/>
        <v>30</v>
      </c>
      <c r="L113" s="66">
        <f t="shared" si="15"/>
        <v>105</v>
      </c>
      <c r="M113" s="66">
        <f t="shared" si="15"/>
        <v>220</v>
      </c>
      <c r="N113" s="116">
        <f t="shared" si="15"/>
        <v>30</v>
      </c>
      <c r="O113" s="69">
        <f t="shared" si="15"/>
        <v>95</v>
      </c>
      <c r="P113" s="66">
        <f t="shared" si="15"/>
        <v>207</v>
      </c>
      <c r="Q113" s="66">
        <f t="shared" si="15"/>
        <v>30</v>
      </c>
      <c r="R113" s="66">
        <f t="shared" si="15"/>
        <v>79</v>
      </c>
      <c r="S113" s="66">
        <f t="shared" si="15"/>
        <v>171</v>
      </c>
      <c r="T113" s="116">
        <f t="shared" si="15"/>
        <v>30</v>
      </c>
      <c r="U113" s="69">
        <f t="shared" si="15"/>
        <v>74</v>
      </c>
      <c r="V113" s="66">
        <f t="shared" si="15"/>
        <v>234</v>
      </c>
      <c r="W113" s="66">
        <f t="shared" si="15"/>
        <v>30</v>
      </c>
      <c r="X113" s="66">
        <f t="shared" si="15"/>
        <v>62</v>
      </c>
      <c r="Y113" s="117">
        <f t="shared" si="15"/>
        <v>166</v>
      </c>
      <c r="Z113" s="35">
        <f t="shared" si="15"/>
        <v>30</v>
      </c>
    </row>
    <row r="114" spans="1:26" ht="16.5" customHeight="1" x14ac:dyDescent="0.25">
      <c r="A114" s="437"/>
      <c r="B114" s="190"/>
      <c r="C114" s="411"/>
      <c r="D114" s="411"/>
      <c r="E114" s="412"/>
      <c r="F114" s="438"/>
      <c r="G114" s="439"/>
      <c r="H114" s="440"/>
      <c r="I114" s="418"/>
      <c r="J114" s="415"/>
      <c r="K114" s="416"/>
      <c r="L114" s="415"/>
      <c r="M114" s="415"/>
      <c r="N114" s="417"/>
      <c r="O114" s="418"/>
      <c r="P114" s="415"/>
      <c r="Q114" s="416"/>
      <c r="R114" s="415"/>
      <c r="S114" s="415"/>
      <c r="T114" s="417"/>
      <c r="U114" s="418"/>
      <c r="V114" s="415"/>
      <c r="W114" s="416"/>
      <c r="X114" s="415"/>
      <c r="Y114" s="415"/>
      <c r="Z114" s="103"/>
    </row>
    <row r="115" spans="1:26" x14ac:dyDescent="0.25">
      <c r="A115" s="298"/>
      <c r="B115" s="299"/>
      <c r="C115" s="300"/>
      <c r="D115" s="300"/>
      <c r="E115" s="301"/>
      <c r="F115" s="302"/>
      <c r="G115" s="227"/>
      <c r="H115" s="303"/>
      <c r="I115" s="304"/>
      <c r="J115" s="305"/>
      <c r="K115" s="306"/>
      <c r="L115" s="305"/>
      <c r="M115" s="305"/>
      <c r="N115" s="307"/>
      <c r="O115" s="304"/>
      <c r="P115" s="305"/>
      <c r="Q115" s="306"/>
      <c r="R115" s="305"/>
      <c r="S115" s="305"/>
      <c r="T115" s="307"/>
      <c r="U115" s="304"/>
      <c r="V115" s="305"/>
      <c r="W115" s="306"/>
      <c r="X115" s="305"/>
      <c r="Y115" s="305"/>
      <c r="Z115" s="103"/>
    </row>
    <row r="116" spans="1:26" x14ac:dyDescent="0.25">
      <c r="A116" s="309"/>
      <c r="B116" s="310"/>
      <c r="C116" s="128"/>
      <c r="D116" s="128"/>
      <c r="E116" s="151"/>
      <c r="F116" s="311"/>
      <c r="G116" s="422"/>
      <c r="H116" s="312"/>
      <c r="I116" s="304"/>
      <c r="J116" s="305"/>
      <c r="K116" s="306"/>
      <c r="L116" s="305"/>
      <c r="M116" s="305"/>
      <c r="N116" s="307"/>
      <c r="O116" s="304"/>
      <c r="P116" s="305"/>
      <c r="Q116" s="306"/>
      <c r="R116" s="305" t="s">
        <v>0</v>
      </c>
      <c r="S116" s="305"/>
      <c r="T116" s="307"/>
      <c r="U116" s="304"/>
      <c r="V116" s="305"/>
      <c r="W116" s="306"/>
      <c r="X116" s="305"/>
      <c r="Y116" s="305"/>
      <c r="Z116" s="103"/>
    </row>
    <row r="117" spans="1:26" x14ac:dyDescent="0.25">
      <c r="A117" s="309"/>
      <c r="B117" s="310"/>
      <c r="C117" s="313"/>
      <c r="D117" s="313"/>
      <c r="E117" s="151"/>
      <c r="F117" s="311"/>
      <c r="G117" s="422"/>
      <c r="H117" s="312"/>
      <c r="I117" s="304"/>
      <c r="J117" s="305"/>
      <c r="K117" s="306"/>
      <c r="L117" s="305"/>
      <c r="M117" s="305"/>
      <c r="N117" s="307"/>
      <c r="O117" s="304"/>
      <c r="P117" s="305"/>
      <c r="Q117" s="306"/>
      <c r="R117" s="305"/>
      <c r="S117" s="305"/>
      <c r="T117" s="307"/>
      <c r="U117" s="304"/>
      <c r="V117" s="305"/>
      <c r="W117" s="306"/>
      <c r="X117" s="305"/>
      <c r="Y117" s="305"/>
      <c r="Z117" s="103"/>
    </row>
    <row r="118" spans="1:26" x14ac:dyDescent="0.25">
      <c r="A118" s="309"/>
      <c r="B118" s="54"/>
      <c r="C118" s="403"/>
      <c r="D118" s="403"/>
      <c r="E118" s="441"/>
      <c r="F118" s="314"/>
      <c r="G118" s="221"/>
      <c r="H118" s="114"/>
      <c r="I118" s="304"/>
      <c r="J118" s="305"/>
      <c r="K118" s="306"/>
      <c r="L118" s="305"/>
      <c r="M118" s="305"/>
      <c r="N118" s="307"/>
      <c r="O118" s="304"/>
      <c r="P118" s="305"/>
      <c r="Q118" s="306"/>
      <c r="R118" s="305"/>
      <c r="S118" s="305"/>
      <c r="T118" s="307"/>
      <c r="U118" s="304"/>
      <c r="V118" s="305"/>
      <c r="W118" s="306"/>
      <c r="X118" s="305"/>
      <c r="Y118" s="305"/>
      <c r="Z118" s="103"/>
    </row>
    <row r="119" spans="1:26" ht="15.75" thickBot="1" x14ac:dyDescent="0.3">
      <c r="A119" s="315"/>
      <c r="B119" s="316"/>
      <c r="C119" s="65"/>
      <c r="D119" s="65"/>
      <c r="E119" s="423"/>
      <c r="F119" s="424"/>
      <c r="G119" s="425"/>
      <c r="H119" s="426"/>
      <c r="I119" s="304"/>
      <c r="J119" s="305"/>
      <c r="K119" s="306"/>
      <c r="L119" s="305"/>
      <c r="M119" s="305"/>
      <c r="N119" s="307"/>
      <c r="O119" s="304"/>
      <c r="P119" s="305"/>
      <c r="Q119" s="306"/>
      <c r="R119" s="305"/>
      <c r="S119" s="305"/>
      <c r="T119" s="307"/>
      <c r="U119" s="304"/>
      <c r="V119" s="305"/>
      <c r="W119" s="306"/>
      <c r="X119" s="305"/>
      <c r="Y119" s="305"/>
      <c r="Z119" s="103"/>
    </row>
    <row r="120" spans="1:26" ht="15.75" thickBot="1" x14ac:dyDescent="0.3">
      <c r="A120" s="268"/>
      <c r="B120" s="269" t="s">
        <v>116</v>
      </c>
      <c r="C120" s="270"/>
      <c r="D120" s="270"/>
      <c r="E120" s="270"/>
      <c r="F120" s="270"/>
      <c r="G120" s="270"/>
      <c r="H120" s="270"/>
      <c r="I120" s="268"/>
      <c r="J120" s="270"/>
      <c r="K120" s="270"/>
      <c r="L120" s="270"/>
      <c r="M120" s="270"/>
      <c r="N120" s="271"/>
      <c r="O120" s="268"/>
      <c r="P120" s="270"/>
      <c r="Q120" s="270"/>
      <c r="R120" s="270"/>
      <c r="S120" s="270"/>
      <c r="T120" s="271"/>
      <c r="U120" s="268"/>
      <c r="V120" s="270"/>
      <c r="W120" s="270"/>
      <c r="X120" s="270"/>
      <c r="Y120" s="270"/>
      <c r="Z120" s="406"/>
    </row>
    <row r="121" spans="1:26" ht="25.5" x14ac:dyDescent="0.25">
      <c r="A121" s="26">
        <v>1</v>
      </c>
      <c r="B121" s="85" t="s">
        <v>117</v>
      </c>
      <c r="C121" s="442">
        <v>15</v>
      </c>
      <c r="D121" s="442">
        <v>15</v>
      </c>
      <c r="E121" s="443">
        <v>30</v>
      </c>
      <c r="F121" s="27" t="s">
        <v>15</v>
      </c>
      <c r="G121" s="371">
        <v>3</v>
      </c>
      <c r="H121" s="275">
        <v>45</v>
      </c>
      <c r="I121" s="26"/>
      <c r="J121" s="27"/>
      <c r="K121" s="276"/>
      <c r="L121" s="27"/>
      <c r="M121" s="27"/>
      <c r="N121" s="277"/>
      <c r="O121" s="26"/>
      <c r="P121" s="27"/>
      <c r="Q121" s="276"/>
      <c r="R121" s="27">
        <v>15</v>
      </c>
      <c r="S121" s="27">
        <v>15</v>
      </c>
      <c r="T121" s="276">
        <v>3</v>
      </c>
      <c r="U121" s="26"/>
      <c r="V121" s="27"/>
      <c r="W121" s="276"/>
      <c r="X121" s="27"/>
      <c r="Y121" s="371"/>
      <c r="Z121" s="104"/>
    </row>
    <row r="122" spans="1:26" ht="25.5" x14ac:dyDescent="0.25">
      <c r="A122" s="32">
        <v>2</v>
      </c>
      <c r="B122" s="99" t="s">
        <v>118</v>
      </c>
      <c r="C122" s="444">
        <v>15</v>
      </c>
      <c r="D122" s="444">
        <f>J122+M122+P122+S122+V122+Y122</f>
        <v>0</v>
      </c>
      <c r="E122" s="445">
        <f t="shared" ref="E122:E129" si="16">C122+D122</f>
        <v>15</v>
      </c>
      <c r="F122" s="446" t="s">
        <v>22</v>
      </c>
      <c r="G122" s="148">
        <v>2</v>
      </c>
      <c r="H122" s="280">
        <v>35</v>
      </c>
      <c r="I122" s="32"/>
      <c r="J122" s="37"/>
      <c r="K122" s="104"/>
      <c r="L122" s="37"/>
      <c r="M122" s="37"/>
      <c r="N122" s="105"/>
      <c r="O122" s="32"/>
      <c r="P122" s="37"/>
      <c r="Q122" s="104"/>
      <c r="R122" s="37">
        <v>15</v>
      </c>
      <c r="S122" s="37">
        <v>0</v>
      </c>
      <c r="T122" s="104">
        <v>2</v>
      </c>
      <c r="U122" s="32"/>
      <c r="V122" s="37"/>
      <c r="W122" s="104"/>
      <c r="X122" s="37"/>
      <c r="Y122" s="148"/>
      <c r="Z122" s="104"/>
    </row>
    <row r="123" spans="1:26" x14ac:dyDescent="0.25">
      <c r="A123" s="32">
        <v>3</v>
      </c>
      <c r="B123" s="99" t="s">
        <v>119</v>
      </c>
      <c r="C123" s="444">
        <v>25</v>
      </c>
      <c r="D123" s="444">
        <v>0</v>
      </c>
      <c r="E123" s="445">
        <f t="shared" si="16"/>
        <v>25</v>
      </c>
      <c r="F123" s="446" t="s">
        <v>22</v>
      </c>
      <c r="G123" s="148">
        <v>2</v>
      </c>
      <c r="H123" s="280">
        <v>25</v>
      </c>
      <c r="I123" s="32"/>
      <c r="J123" s="37"/>
      <c r="K123" s="104"/>
      <c r="L123" s="37"/>
      <c r="M123" s="37"/>
      <c r="N123" s="105"/>
      <c r="O123" s="32"/>
      <c r="P123" s="37"/>
      <c r="Q123" s="104"/>
      <c r="R123" s="37">
        <v>25</v>
      </c>
      <c r="S123" s="37">
        <v>0</v>
      </c>
      <c r="T123" s="104">
        <v>2</v>
      </c>
      <c r="U123" s="124"/>
      <c r="V123" s="37"/>
      <c r="W123" s="104"/>
      <c r="X123" s="37"/>
      <c r="Y123" s="148"/>
      <c r="Z123" s="104"/>
    </row>
    <row r="124" spans="1:26" x14ac:dyDescent="0.25">
      <c r="A124" s="32">
        <v>4</v>
      </c>
      <c r="B124" s="99" t="s">
        <v>164</v>
      </c>
      <c r="C124" s="444">
        <v>25</v>
      </c>
      <c r="D124" s="444">
        <v>0</v>
      </c>
      <c r="E124" s="445">
        <f t="shared" si="16"/>
        <v>25</v>
      </c>
      <c r="F124" s="446" t="s">
        <v>22</v>
      </c>
      <c r="G124" s="148">
        <v>2</v>
      </c>
      <c r="H124" s="280">
        <v>25</v>
      </c>
      <c r="I124" s="32"/>
      <c r="J124" s="37"/>
      <c r="K124" s="104"/>
      <c r="L124" s="37"/>
      <c r="M124" s="37"/>
      <c r="N124" s="105"/>
      <c r="O124" s="32"/>
      <c r="P124" s="37"/>
      <c r="Q124" s="104"/>
      <c r="R124" s="37"/>
      <c r="S124" s="37"/>
      <c r="T124" s="105"/>
      <c r="U124" s="37">
        <v>25</v>
      </c>
      <c r="V124" s="37">
        <v>0</v>
      </c>
      <c r="W124" s="104">
        <v>2</v>
      </c>
      <c r="X124" s="37"/>
      <c r="Y124" s="148"/>
      <c r="Z124" s="104"/>
    </row>
    <row r="125" spans="1:26" ht="15.75" thickBot="1" x14ac:dyDescent="0.3">
      <c r="A125" s="32">
        <v>5</v>
      </c>
      <c r="B125" s="99" t="s">
        <v>121</v>
      </c>
      <c r="C125" s="444">
        <v>8</v>
      </c>
      <c r="D125" s="444">
        <v>12</v>
      </c>
      <c r="E125" s="445">
        <f t="shared" si="16"/>
        <v>20</v>
      </c>
      <c r="F125" s="446" t="s">
        <v>22</v>
      </c>
      <c r="G125" s="148">
        <v>2</v>
      </c>
      <c r="H125" s="280">
        <v>30</v>
      </c>
      <c r="I125" s="32"/>
      <c r="J125" s="37"/>
      <c r="K125" s="104"/>
      <c r="L125" s="37"/>
      <c r="M125" s="37"/>
      <c r="N125" s="105"/>
      <c r="O125" s="32"/>
      <c r="P125" s="37"/>
      <c r="Q125" s="104"/>
      <c r="R125" s="37"/>
      <c r="S125" s="37"/>
      <c r="T125" s="447"/>
      <c r="U125" s="37">
        <v>8</v>
      </c>
      <c r="V125" s="37">
        <v>12</v>
      </c>
      <c r="W125" s="104">
        <v>2</v>
      </c>
      <c r="X125" s="37"/>
      <c r="Y125" s="148"/>
      <c r="Z125" s="104"/>
    </row>
    <row r="126" spans="1:26" ht="15.75" thickBot="1" x14ac:dyDescent="0.3">
      <c r="A126" s="32">
        <v>6</v>
      </c>
      <c r="B126" s="99" t="s">
        <v>122</v>
      </c>
      <c r="C126" s="444">
        <v>20</v>
      </c>
      <c r="D126" s="444">
        <v>35</v>
      </c>
      <c r="E126" s="445">
        <f t="shared" si="16"/>
        <v>55</v>
      </c>
      <c r="F126" s="448" t="s">
        <v>15</v>
      </c>
      <c r="G126" s="148">
        <v>6</v>
      </c>
      <c r="H126" s="37">
        <v>120</v>
      </c>
      <c r="I126" s="37"/>
      <c r="J126" s="104"/>
      <c r="K126" s="37"/>
      <c r="L126" s="37"/>
      <c r="M126" s="104"/>
      <c r="N126" s="37"/>
      <c r="O126" s="37"/>
      <c r="P126" s="104"/>
      <c r="Q126" s="37"/>
      <c r="R126" s="37"/>
      <c r="S126" s="106"/>
      <c r="T126" s="449"/>
      <c r="U126" s="124">
        <v>10</v>
      </c>
      <c r="V126" s="104">
        <v>15</v>
      </c>
      <c r="W126" s="37">
        <v>2</v>
      </c>
      <c r="X126" s="37">
        <v>10</v>
      </c>
      <c r="Y126" s="106">
        <v>20</v>
      </c>
      <c r="Z126" s="104">
        <v>4</v>
      </c>
    </row>
    <row r="127" spans="1:26" x14ac:dyDescent="0.25">
      <c r="A127" s="32">
        <v>7</v>
      </c>
      <c r="B127" s="429" t="s">
        <v>123</v>
      </c>
      <c r="C127" s="444">
        <v>3</v>
      </c>
      <c r="D127" s="444">
        <v>12</v>
      </c>
      <c r="E127" s="445">
        <f t="shared" si="16"/>
        <v>15</v>
      </c>
      <c r="F127" s="446" t="s">
        <v>22</v>
      </c>
      <c r="G127" s="148">
        <v>2</v>
      </c>
      <c r="H127" s="280">
        <v>35</v>
      </c>
      <c r="I127" s="32"/>
      <c r="J127" s="37"/>
      <c r="K127" s="104"/>
      <c r="L127" s="262"/>
      <c r="M127" s="37"/>
      <c r="N127" s="105"/>
      <c r="O127" s="32"/>
      <c r="P127" s="37"/>
      <c r="Q127" s="104"/>
      <c r="R127" s="262"/>
      <c r="S127" s="37"/>
      <c r="T127" s="450"/>
      <c r="U127" s="32"/>
      <c r="V127" s="37"/>
      <c r="W127" s="104"/>
      <c r="X127" s="37">
        <v>3</v>
      </c>
      <c r="Y127" s="148">
        <v>12</v>
      </c>
      <c r="Z127" s="104">
        <v>2</v>
      </c>
    </row>
    <row r="128" spans="1:26" ht="25.5" x14ac:dyDescent="0.25">
      <c r="A128" s="32">
        <v>8</v>
      </c>
      <c r="B128" s="99" t="s">
        <v>124</v>
      </c>
      <c r="C128" s="444">
        <v>3</v>
      </c>
      <c r="D128" s="444">
        <v>12</v>
      </c>
      <c r="E128" s="445">
        <v>15</v>
      </c>
      <c r="F128" s="446" t="s">
        <v>22</v>
      </c>
      <c r="G128" s="148">
        <v>2</v>
      </c>
      <c r="H128" s="280">
        <v>35</v>
      </c>
      <c r="I128" s="32"/>
      <c r="J128" s="37"/>
      <c r="K128" s="104"/>
      <c r="L128" s="37"/>
      <c r="M128" s="37"/>
      <c r="N128" s="105"/>
      <c r="O128" s="32"/>
      <c r="P128" s="37"/>
      <c r="Q128" s="104"/>
      <c r="R128" s="37"/>
      <c r="S128" s="37"/>
      <c r="T128" s="105"/>
      <c r="U128" s="32"/>
      <c r="V128" s="37"/>
      <c r="W128" s="104"/>
      <c r="X128" s="147">
        <v>3</v>
      </c>
      <c r="Y128" s="148">
        <v>12</v>
      </c>
      <c r="Z128" s="104">
        <v>2</v>
      </c>
    </row>
    <row r="129" spans="1:26" x14ac:dyDescent="0.25">
      <c r="A129" s="32">
        <v>9</v>
      </c>
      <c r="B129" s="99" t="s">
        <v>125</v>
      </c>
      <c r="C129" s="444">
        <v>3</v>
      </c>
      <c r="D129" s="444">
        <v>15</v>
      </c>
      <c r="E129" s="445">
        <f t="shared" si="16"/>
        <v>18</v>
      </c>
      <c r="F129" s="446" t="s">
        <v>22</v>
      </c>
      <c r="G129" s="148">
        <v>2</v>
      </c>
      <c r="H129" s="280">
        <v>35</v>
      </c>
      <c r="I129" s="32"/>
      <c r="J129" s="37"/>
      <c r="K129" s="104"/>
      <c r="L129" s="37"/>
      <c r="M129" s="37"/>
      <c r="N129" s="105"/>
      <c r="O129" s="32"/>
      <c r="P129" s="37"/>
      <c r="Q129" s="104"/>
      <c r="R129" s="37"/>
      <c r="S129" s="37"/>
      <c r="T129" s="105"/>
      <c r="U129" s="32"/>
      <c r="V129" s="37"/>
      <c r="W129" s="104"/>
      <c r="X129" s="147">
        <v>3</v>
      </c>
      <c r="Y129" s="148">
        <v>15</v>
      </c>
      <c r="Z129" s="104">
        <v>2</v>
      </c>
    </row>
    <row r="130" spans="1:26" x14ac:dyDescent="0.25">
      <c r="A130" s="32">
        <v>10</v>
      </c>
      <c r="B130" s="100" t="s">
        <v>126</v>
      </c>
      <c r="C130" s="444">
        <v>3</v>
      </c>
      <c r="D130" s="444">
        <v>9</v>
      </c>
      <c r="E130" s="445">
        <v>12</v>
      </c>
      <c r="F130" s="446" t="s">
        <v>22</v>
      </c>
      <c r="G130" s="148">
        <v>2</v>
      </c>
      <c r="H130" s="280">
        <v>40</v>
      </c>
      <c r="I130" s="32"/>
      <c r="J130" s="37"/>
      <c r="K130" s="104"/>
      <c r="L130" s="37"/>
      <c r="M130" s="37"/>
      <c r="N130" s="105"/>
      <c r="O130" s="32"/>
      <c r="P130" s="37"/>
      <c r="Q130" s="104"/>
      <c r="R130" s="37"/>
      <c r="S130" s="37"/>
      <c r="T130" s="105"/>
      <c r="U130" s="32">
        <v>3</v>
      </c>
      <c r="V130" s="37">
        <v>9</v>
      </c>
      <c r="W130" s="104">
        <v>1</v>
      </c>
      <c r="X130" s="147"/>
      <c r="Y130" s="148"/>
      <c r="Z130" s="104"/>
    </row>
    <row r="131" spans="1:26" x14ac:dyDescent="0.25">
      <c r="A131" s="32"/>
      <c r="B131" s="291"/>
      <c r="C131" s="147"/>
      <c r="D131" s="147"/>
      <c r="E131" s="37"/>
      <c r="F131" s="37"/>
      <c r="G131" s="148"/>
      <c r="H131" s="280"/>
      <c r="I131" s="32"/>
      <c r="J131" s="37"/>
      <c r="K131" s="104"/>
      <c r="L131" s="37"/>
      <c r="M131" s="37"/>
      <c r="N131" s="105"/>
      <c r="O131" s="32"/>
      <c r="P131" s="37"/>
      <c r="Q131" s="104"/>
      <c r="R131" s="37"/>
      <c r="S131" s="37"/>
      <c r="T131" s="105"/>
      <c r="U131" s="32"/>
      <c r="V131" s="37"/>
      <c r="W131" s="104"/>
      <c r="X131" s="37"/>
      <c r="Y131" s="148"/>
      <c r="Z131" s="104"/>
    </row>
    <row r="132" spans="1:26" ht="15.75" thickBot="1" x14ac:dyDescent="0.3">
      <c r="A132" s="263"/>
      <c r="B132" s="251" t="s">
        <v>105</v>
      </c>
      <c r="C132" s="56">
        <f>SUM(C121:C131)</f>
        <v>120</v>
      </c>
      <c r="D132" s="56">
        <f>SUM(D121:D131)</f>
        <v>110</v>
      </c>
      <c r="E132" s="56">
        <f>SUM(E121:E131)</f>
        <v>230</v>
      </c>
      <c r="F132" s="282"/>
      <c r="G132" s="282">
        <f>SUM(G121:G131)</f>
        <v>25</v>
      </c>
      <c r="H132" s="283">
        <f>SUM(H121:H131)</f>
        <v>425</v>
      </c>
      <c r="I132" s="113">
        <f t="shared" ref="I132:Z132" si="17">SUM(I121:I131)</f>
        <v>0</v>
      </c>
      <c r="J132" s="35">
        <f t="shared" si="17"/>
        <v>0</v>
      </c>
      <c r="K132" s="35">
        <f t="shared" si="17"/>
        <v>0</v>
      </c>
      <c r="L132" s="35">
        <f t="shared" si="17"/>
        <v>0</v>
      </c>
      <c r="M132" s="35">
        <f t="shared" si="17"/>
        <v>0</v>
      </c>
      <c r="N132" s="114">
        <f t="shared" si="17"/>
        <v>0</v>
      </c>
      <c r="O132" s="113">
        <f t="shared" si="17"/>
        <v>0</v>
      </c>
      <c r="P132" s="35">
        <f t="shared" si="17"/>
        <v>0</v>
      </c>
      <c r="Q132" s="35">
        <f t="shared" si="17"/>
        <v>0</v>
      </c>
      <c r="R132" s="35">
        <f t="shared" si="17"/>
        <v>55</v>
      </c>
      <c r="S132" s="35">
        <f t="shared" si="17"/>
        <v>15</v>
      </c>
      <c r="T132" s="114">
        <f t="shared" si="17"/>
        <v>7</v>
      </c>
      <c r="U132" s="113">
        <f t="shared" si="17"/>
        <v>46</v>
      </c>
      <c r="V132" s="35">
        <f t="shared" si="17"/>
        <v>36</v>
      </c>
      <c r="W132" s="35">
        <f t="shared" si="17"/>
        <v>7</v>
      </c>
      <c r="X132" s="35">
        <f t="shared" si="17"/>
        <v>19</v>
      </c>
      <c r="Y132" s="112">
        <f t="shared" si="17"/>
        <v>59</v>
      </c>
      <c r="Z132" s="35">
        <f t="shared" si="17"/>
        <v>10</v>
      </c>
    </row>
    <row r="133" spans="1:26" ht="15.75" thickBot="1" x14ac:dyDescent="0.3">
      <c r="A133" s="284"/>
      <c r="B133" s="266" t="s">
        <v>106</v>
      </c>
      <c r="C133" s="202">
        <f>C132/E132</f>
        <v>0.52173913043478259</v>
      </c>
      <c r="D133" s="202">
        <f>D132/E132</f>
        <v>0.47826086956521741</v>
      </c>
      <c r="E133" s="203"/>
      <c r="F133" s="267"/>
      <c r="G133" s="436"/>
      <c r="H133" s="117"/>
      <c r="I133" s="69">
        <f t="shared" ref="I133:Z133" si="18">I14+I29+I38+I46+I71+I79+I132</f>
        <v>134</v>
      </c>
      <c r="J133" s="66">
        <f t="shared" si="18"/>
        <v>165</v>
      </c>
      <c r="K133" s="66">
        <f t="shared" si="18"/>
        <v>30</v>
      </c>
      <c r="L133" s="66">
        <f t="shared" si="18"/>
        <v>105</v>
      </c>
      <c r="M133" s="66">
        <f t="shared" si="18"/>
        <v>220</v>
      </c>
      <c r="N133" s="116">
        <f t="shared" si="18"/>
        <v>30</v>
      </c>
      <c r="O133" s="69">
        <f t="shared" si="18"/>
        <v>95</v>
      </c>
      <c r="P133" s="66">
        <f t="shared" si="18"/>
        <v>207</v>
      </c>
      <c r="Q133" s="66">
        <f t="shared" si="18"/>
        <v>30</v>
      </c>
      <c r="R133" s="66">
        <f t="shared" si="18"/>
        <v>103</v>
      </c>
      <c r="S133" s="66">
        <f t="shared" si="18"/>
        <v>157</v>
      </c>
      <c r="T133" s="116">
        <f t="shared" si="18"/>
        <v>30</v>
      </c>
      <c r="U133" s="69">
        <f t="shared" si="18"/>
        <v>97</v>
      </c>
      <c r="V133" s="66">
        <f t="shared" si="18"/>
        <v>216</v>
      </c>
      <c r="W133" s="66">
        <f t="shared" si="18"/>
        <v>30</v>
      </c>
      <c r="X133" s="66">
        <f t="shared" si="18"/>
        <v>41</v>
      </c>
      <c r="Y133" s="117">
        <f t="shared" si="18"/>
        <v>181</v>
      </c>
      <c r="Z133" s="35">
        <f t="shared" si="18"/>
        <v>30</v>
      </c>
    </row>
    <row r="134" spans="1:26" x14ac:dyDescent="0.25">
      <c r="A134" s="437"/>
      <c r="B134" s="190"/>
      <c r="C134" s="411"/>
      <c r="D134" s="411"/>
      <c r="E134" s="412"/>
      <c r="F134" s="438"/>
      <c r="G134" s="439"/>
      <c r="H134" s="440"/>
      <c r="I134" s="418"/>
      <c r="J134" s="415"/>
      <c r="K134" s="416"/>
      <c r="L134" s="415"/>
      <c r="M134" s="415"/>
      <c r="N134" s="417"/>
      <c r="O134" s="418"/>
      <c r="P134" s="415"/>
      <c r="Q134" s="416"/>
      <c r="R134" s="415"/>
      <c r="S134" s="415"/>
      <c r="T134" s="417"/>
      <c r="U134" s="418"/>
      <c r="V134" s="415"/>
      <c r="W134" s="416"/>
      <c r="X134" s="415"/>
      <c r="Y134" s="415"/>
      <c r="Z134" s="103"/>
    </row>
    <row r="135" spans="1:26" x14ac:dyDescent="0.25">
      <c r="A135" s="298"/>
      <c r="B135" s="299"/>
      <c r="C135" s="300"/>
      <c r="D135" s="300"/>
      <c r="E135" s="301"/>
      <c r="F135" s="302"/>
      <c r="G135" s="227"/>
      <c r="H135" s="303"/>
      <c r="I135" s="304"/>
      <c r="J135" s="305"/>
      <c r="K135" s="306"/>
      <c r="L135" s="305"/>
      <c r="M135" s="305"/>
      <c r="N135" s="307"/>
      <c r="O135" s="304"/>
      <c r="P135" s="305"/>
      <c r="Q135" s="306"/>
      <c r="R135" s="305"/>
      <c r="S135" s="305"/>
      <c r="T135" s="307"/>
      <c r="U135" s="304"/>
      <c r="V135" s="305"/>
      <c r="W135" s="306"/>
      <c r="X135" s="305"/>
      <c r="Y135" s="305"/>
      <c r="Z135" s="103"/>
    </row>
    <row r="136" spans="1:26" x14ac:dyDescent="0.25">
      <c r="A136" s="309"/>
      <c r="B136" s="310" t="s">
        <v>137</v>
      </c>
      <c r="C136" s="128">
        <f>C73+C132</f>
        <v>593</v>
      </c>
      <c r="D136" s="128">
        <f>D132+D73</f>
        <v>922</v>
      </c>
      <c r="E136" s="151">
        <f>C136+D136</f>
        <v>1515</v>
      </c>
      <c r="F136" s="311"/>
      <c r="G136" s="422"/>
      <c r="H136" s="312"/>
      <c r="I136" s="304"/>
      <c r="J136" s="305"/>
      <c r="K136" s="306"/>
      <c r="L136" s="305"/>
      <c r="M136" s="305"/>
      <c r="N136" s="307"/>
      <c r="O136" s="304"/>
      <c r="P136" s="305"/>
      <c r="Q136" s="306"/>
      <c r="R136" s="305"/>
      <c r="S136" s="305"/>
      <c r="T136" s="307"/>
      <c r="U136" s="304"/>
      <c r="V136" s="305"/>
      <c r="W136" s="306"/>
      <c r="X136" s="305"/>
      <c r="Y136" s="305"/>
      <c r="Z136" s="103"/>
    </row>
    <row r="137" spans="1:26" x14ac:dyDescent="0.25">
      <c r="A137" s="309"/>
      <c r="B137" s="310" t="s">
        <v>31</v>
      </c>
      <c r="C137" s="313">
        <f>C136/E136</f>
        <v>0.39141914191419142</v>
      </c>
      <c r="D137" s="313">
        <f>D136/E136</f>
        <v>0.60858085808580853</v>
      </c>
      <c r="E137" s="151"/>
      <c r="F137" s="311"/>
      <c r="G137" s="422"/>
      <c r="H137" s="312"/>
      <c r="I137" s="304"/>
      <c r="J137" s="305"/>
      <c r="K137" s="306"/>
      <c r="L137" s="305"/>
      <c r="M137" s="305"/>
      <c r="N137" s="307"/>
      <c r="O137" s="304"/>
      <c r="P137" s="305"/>
      <c r="Q137" s="306"/>
      <c r="R137" s="305"/>
      <c r="S137" s="305"/>
      <c r="T137" s="307"/>
      <c r="U137" s="304"/>
      <c r="V137" s="305"/>
      <c r="W137" s="306"/>
      <c r="X137" s="305"/>
      <c r="Y137" s="305"/>
      <c r="Z137" s="103"/>
    </row>
    <row r="138" spans="1:26" x14ac:dyDescent="0.25">
      <c r="A138" s="309"/>
      <c r="B138" s="54"/>
      <c r="C138" s="403"/>
      <c r="D138" s="403"/>
      <c r="E138" s="441"/>
      <c r="F138" s="314"/>
      <c r="G138" s="221"/>
      <c r="H138" s="114"/>
      <c r="I138" s="304"/>
      <c r="J138" s="305"/>
      <c r="K138" s="306"/>
      <c r="L138" s="305"/>
      <c r="M138" s="305"/>
      <c r="N138" s="307"/>
      <c r="O138" s="304"/>
      <c r="P138" s="305"/>
      <c r="Q138" s="306"/>
      <c r="R138" s="305"/>
      <c r="S138" s="305"/>
      <c r="T138" s="307"/>
      <c r="U138" s="304"/>
      <c r="V138" s="305"/>
      <c r="W138" s="306"/>
      <c r="X138" s="305"/>
      <c r="Y138" s="305"/>
      <c r="Z138" s="103"/>
    </row>
    <row r="139" spans="1:26" ht="15.75" thickBot="1" x14ac:dyDescent="0.3">
      <c r="A139" s="315"/>
      <c r="B139" s="316"/>
      <c r="C139" s="65"/>
      <c r="D139" s="65"/>
      <c r="E139" s="423"/>
      <c r="F139" s="424"/>
      <c r="G139" s="425"/>
      <c r="H139" s="426"/>
      <c r="I139" s="321"/>
      <c r="J139" s="322"/>
      <c r="K139" s="323"/>
      <c r="L139" s="322"/>
      <c r="M139" s="322"/>
      <c r="N139" s="324"/>
      <c r="O139" s="321"/>
      <c r="P139" s="322"/>
      <c r="Q139" s="323"/>
      <c r="R139" s="322"/>
      <c r="S139" s="322"/>
      <c r="T139" s="324"/>
      <c r="U139" s="321"/>
      <c r="V139" s="322"/>
      <c r="W139" s="323"/>
      <c r="X139" s="322"/>
      <c r="Y139" s="322"/>
      <c r="Z139" s="103"/>
    </row>
    <row r="140" spans="1:26" ht="15.75" thickBot="1" x14ac:dyDescent="0.3">
      <c r="A140" s="268"/>
      <c r="B140" s="269" t="s">
        <v>127</v>
      </c>
      <c r="C140" s="270"/>
      <c r="D140" s="270"/>
      <c r="E140" s="270"/>
      <c r="F140" s="270"/>
      <c r="G140" s="270"/>
      <c r="H140" s="270"/>
      <c r="I140" s="268"/>
      <c r="J140" s="270"/>
      <c r="K140" s="270"/>
      <c r="L140" s="270"/>
      <c r="M140" s="270"/>
      <c r="N140" s="271"/>
      <c r="O140" s="268"/>
      <c r="P140" s="270"/>
      <c r="Q140" s="270"/>
      <c r="R140" s="270"/>
      <c r="S140" s="270"/>
      <c r="T140" s="271"/>
      <c r="U140" s="268"/>
      <c r="V140" s="270"/>
      <c r="W140" s="270"/>
      <c r="X140" s="270"/>
      <c r="Y140" s="270"/>
      <c r="Z140" s="406"/>
    </row>
    <row r="141" spans="1:26" ht="25.5" x14ac:dyDescent="0.25">
      <c r="A141" s="26">
        <v>1</v>
      </c>
      <c r="B141" s="85" t="s">
        <v>128</v>
      </c>
      <c r="C141" s="442">
        <v>25</v>
      </c>
      <c r="D141" s="442">
        <v>0</v>
      </c>
      <c r="E141" s="443">
        <f t="shared" ref="E141:E149" si="19">C141+D141</f>
        <v>25</v>
      </c>
      <c r="F141" s="446" t="s">
        <v>22</v>
      </c>
      <c r="G141" s="371">
        <v>2</v>
      </c>
      <c r="H141" s="275">
        <v>25</v>
      </c>
      <c r="I141" s="26"/>
      <c r="J141" s="27"/>
      <c r="K141" s="276"/>
      <c r="L141" s="27"/>
      <c r="M141" s="27"/>
      <c r="N141" s="277"/>
      <c r="O141" s="26"/>
      <c r="P141" s="27"/>
      <c r="Q141" s="276"/>
      <c r="R141" s="27">
        <v>25</v>
      </c>
      <c r="S141" s="27">
        <v>0</v>
      </c>
      <c r="T141" s="276">
        <v>2</v>
      </c>
      <c r="U141" s="26"/>
      <c r="V141" s="27"/>
      <c r="W141" s="276"/>
      <c r="X141" s="27"/>
      <c r="Y141" s="371"/>
      <c r="Z141" s="104"/>
    </row>
    <row r="142" spans="1:26" x14ac:dyDescent="0.25">
      <c r="A142" s="32">
        <v>2</v>
      </c>
      <c r="B142" s="99" t="s">
        <v>129</v>
      </c>
      <c r="C142" s="444">
        <v>20</v>
      </c>
      <c r="D142" s="444">
        <v>35</v>
      </c>
      <c r="E142" s="445">
        <f t="shared" si="19"/>
        <v>55</v>
      </c>
      <c r="F142" s="169" t="s">
        <v>15</v>
      </c>
      <c r="G142" s="451">
        <v>6</v>
      </c>
      <c r="H142" s="280">
        <v>95</v>
      </c>
      <c r="I142" s="32"/>
      <c r="J142" s="37"/>
      <c r="K142" s="104"/>
      <c r="L142" s="37"/>
      <c r="M142" s="37"/>
      <c r="N142" s="105"/>
      <c r="O142" s="32"/>
      <c r="P142" s="37"/>
      <c r="Q142" s="104"/>
      <c r="R142" s="37"/>
      <c r="S142" s="37"/>
      <c r="T142" s="104"/>
      <c r="U142" s="32">
        <v>10</v>
      </c>
      <c r="V142" s="37">
        <v>15</v>
      </c>
      <c r="W142" s="104">
        <v>3</v>
      </c>
      <c r="X142" s="37">
        <v>10</v>
      </c>
      <c r="Y142" s="148">
        <v>20</v>
      </c>
      <c r="Z142" s="104">
        <v>3</v>
      </c>
    </row>
    <row r="143" spans="1:26" ht="25.5" x14ac:dyDescent="0.25">
      <c r="A143" s="32">
        <v>3</v>
      </c>
      <c r="B143" s="99" t="s">
        <v>130</v>
      </c>
      <c r="C143" s="444">
        <v>3</v>
      </c>
      <c r="D143" s="444">
        <v>12</v>
      </c>
      <c r="E143" s="445">
        <f t="shared" si="19"/>
        <v>15</v>
      </c>
      <c r="F143" s="446" t="s">
        <v>22</v>
      </c>
      <c r="G143" s="148">
        <v>2</v>
      </c>
      <c r="H143" s="280">
        <v>35</v>
      </c>
      <c r="I143" s="32"/>
      <c r="J143" s="37"/>
      <c r="K143" s="104"/>
      <c r="L143" s="37"/>
      <c r="M143" s="37"/>
      <c r="N143" s="105"/>
      <c r="O143" s="32"/>
      <c r="P143" s="37"/>
      <c r="Q143" s="104"/>
      <c r="R143" s="37"/>
      <c r="S143" s="37"/>
      <c r="T143" s="104"/>
      <c r="U143" s="124"/>
      <c r="V143" s="37"/>
      <c r="W143" s="104"/>
      <c r="X143" s="37">
        <v>3</v>
      </c>
      <c r="Y143" s="148">
        <v>12</v>
      </c>
      <c r="Z143" s="104">
        <v>2</v>
      </c>
    </row>
    <row r="144" spans="1:26" ht="25.5" x14ac:dyDescent="0.25">
      <c r="A144" s="32">
        <v>4</v>
      </c>
      <c r="B144" s="99" t="s">
        <v>131</v>
      </c>
      <c r="C144" s="444">
        <v>10</v>
      </c>
      <c r="D144" s="444">
        <v>15</v>
      </c>
      <c r="E144" s="445">
        <f t="shared" si="19"/>
        <v>25</v>
      </c>
      <c r="F144" s="446" t="s">
        <v>22</v>
      </c>
      <c r="G144" s="148">
        <v>2</v>
      </c>
      <c r="H144" s="280">
        <v>25</v>
      </c>
      <c r="I144" s="32"/>
      <c r="J144" s="37"/>
      <c r="K144" s="104"/>
      <c r="L144" s="37"/>
      <c r="M144" s="37"/>
      <c r="N144" s="105"/>
      <c r="O144" s="32"/>
      <c r="P144" s="37"/>
      <c r="Q144" s="104"/>
      <c r="R144" s="37">
        <v>15</v>
      </c>
      <c r="S144" s="37">
        <v>0</v>
      </c>
      <c r="T144" s="105">
        <v>2</v>
      </c>
      <c r="U144" s="452"/>
      <c r="V144" s="452"/>
      <c r="W144" s="453"/>
      <c r="X144" s="37"/>
      <c r="Y144" s="148"/>
      <c r="Z144" s="104"/>
    </row>
    <row r="145" spans="1:26" ht="25.5" x14ac:dyDescent="0.25">
      <c r="A145" s="32">
        <v>5</v>
      </c>
      <c r="B145" s="99" t="s">
        <v>132</v>
      </c>
      <c r="C145" s="444">
        <v>15</v>
      </c>
      <c r="D145" s="444">
        <v>30</v>
      </c>
      <c r="E145" s="445">
        <f t="shared" si="19"/>
        <v>45</v>
      </c>
      <c r="F145" s="169" t="s">
        <v>15</v>
      </c>
      <c r="G145" s="451">
        <v>4</v>
      </c>
      <c r="H145" s="280">
        <v>105</v>
      </c>
      <c r="I145" s="32"/>
      <c r="J145" s="37"/>
      <c r="K145" s="104"/>
      <c r="L145" s="37"/>
      <c r="M145" s="37"/>
      <c r="N145" s="105"/>
      <c r="O145" s="32"/>
      <c r="P145" s="37"/>
      <c r="Q145" s="104"/>
      <c r="R145" s="37"/>
      <c r="S145" s="37"/>
      <c r="T145" s="105"/>
      <c r="U145" s="37">
        <v>10</v>
      </c>
      <c r="V145" s="37">
        <v>20</v>
      </c>
      <c r="W145" s="104">
        <v>1</v>
      </c>
      <c r="X145" s="37">
        <v>10</v>
      </c>
      <c r="Y145" s="148">
        <v>30</v>
      </c>
      <c r="Z145" s="104">
        <v>3</v>
      </c>
    </row>
    <row r="146" spans="1:26" ht="25.5" x14ac:dyDescent="0.25">
      <c r="A146" s="32">
        <v>6</v>
      </c>
      <c r="B146" s="99" t="s">
        <v>133</v>
      </c>
      <c r="C146" s="444">
        <v>15</v>
      </c>
      <c r="D146" s="444">
        <v>0</v>
      </c>
      <c r="E146" s="445">
        <f t="shared" si="19"/>
        <v>15</v>
      </c>
      <c r="F146" s="446" t="s">
        <v>22</v>
      </c>
      <c r="G146" s="148">
        <v>2</v>
      </c>
      <c r="H146" s="280">
        <v>35</v>
      </c>
      <c r="I146" s="32"/>
      <c r="J146" s="37"/>
      <c r="K146" s="104"/>
      <c r="L146" s="262"/>
      <c r="M146" s="37"/>
      <c r="N146" s="105"/>
      <c r="O146" s="32"/>
      <c r="P146" s="37"/>
      <c r="Q146" s="104"/>
      <c r="R146" s="262"/>
      <c r="S146" s="37"/>
      <c r="T146" s="105"/>
      <c r="U146" s="32">
        <v>15</v>
      </c>
      <c r="V146" s="37">
        <v>0</v>
      </c>
      <c r="W146" s="104">
        <v>2</v>
      </c>
      <c r="X146" s="37"/>
      <c r="Y146" s="148"/>
      <c r="Z146" s="104"/>
    </row>
    <row r="147" spans="1:26" ht="25.5" x14ac:dyDescent="0.25">
      <c r="A147" s="32">
        <v>7</v>
      </c>
      <c r="B147" s="99" t="s">
        <v>124</v>
      </c>
      <c r="C147" s="444">
        <v>3</v>
      </c>
      <c r="D147" s="444">
        <v>12</v>
      </c>
      <c r="E147" s="445">
        <f t="shared" si="19"/>
        <v>15</v>
      </c>
      <c r="F147" s="446" t="s">
        <v>22</v>
      </c>
      <c r="G147" s="148">
        <v>2</v>
      </c>
      <c r="H147" s="280">
        <v>35</v>
      </c>
      <c r="I147" s="32"/>
      <c r="J147" s="37"/>
      <c r="K147" s="104"/>
      <c r="L147" s="37"/>
      <c r="M147" s="37"/>
      <c r="N147" s="105"/>
      <c r="O147" s="32"/>
      <c r="P147" s="37"/>
      <c r="Q147" s="104"/>
      <c r="R147" s="37"/>
      <c r="S147" s="37"/>
      <c r="T147" s="105"/>
      <c r="U147" s="32"/>
      <c r="V147" s="37"/>
      <c r="W147" s="104"/>
      <c r="X147" s="147">
        <v>3</v>
      </c>
      <c r="Y147" s="148">
        <v>12</v>
      </c>
      <c r="Z147" s="104">
        <v>2</v>
      </c>
    </row>
    <row r="148" spans="1:26" ht="25.5" x14ac:dyDescent="0.25">
      <c r="A148" s="32">
        <v>8</v>
      </c>
      <c r="B148" s="99" t="s">
        <v>134</v>
      </c>
      <c r="C148" s="444">
        <v>15</v>
      </c>
      <c r="D148" s="444">
        <v>0</v>
      </c>
      <c r="E148" s="445">
        <v>15</v>
      </c>
      <c r="F148" s="446" t="s">
        <v>22</v>
      </c>
      <c r="G148" s="148">
        <v>2</v>
      </c>
      <c r="H148" s="280">
        <v>35</v>
      </c>
      <c r="I148" s="32"/>
      <c r="J148" s="37" t="s">
        <v>0</v>
      </c>
      <c r="K148" s="104"/>
      <c r="L148" s="37"/>
      <c r="M148" s="37"/>
      <c r="N148" s="105"/>
      <c r="O148" s="32"/>
      <c r="P148" s="37"/>
      <c r="Q148" s="104"/>
      <c r="R148" s="37">
        <v>15</v>
      </c>
      <c r="S148" s="37">
        <v>0</v>
      </c>
      <c r="T148" s="105">
        <v>2</v>
      </c>
      <c r="U148" s="32"/>
      <c r="V148" s="37"/>
      <c r="W148" s="104"/>
      <c r="X148" s="147"/>
      <c r="Y148" s="148"/>
      <c r="Z148" s="104"/>
    </row>
    <row r="149" spans="1:26" x14ac:dyDescent="0.25">
      <c r="A149" s="32">
        <v>9</v>
      </c>
      <c r="B149" s="429" t="s">
        <v>135</v>
      </c>
      <c r="C149" s="444">
        <f>I149+L149+O149+R149+U149+X149</f>
        <v>0</v>
      </c>
      <c r="D149" s="444">
        <v>10</v>
      </c>
      <c r="E149" s="445">
        <f t="shared" si="19"/>
        <v>10</v>
      </c>
      <c r="F149" s="446" t="s">
        <v>22</v>
      </c>
      <c r="G149" s="148">
        <v>1</v>
      </c>
      <c r="H149" s="280">
        <v>20</v>
      </c>
      <c r="I149" s="32"/>
      <c r="J149" s="37"/>
      <c r="K149" s="104"/>
      <c r="L149" s="37"/>
      <c r="M149" s="37"/>
      <c r="N149" s="105"/>
      <c r="O149" s="32"/>
      <c r="P149" s="37"/>
      <c r="Q149" s="104"/>
      <c r="R149" s="37">
        <v>0</v>
      </c>
      <c r="S149" s="37">
        <v>9</v>
      </c>
      <c r="T149" s="105">
        <v>1</v>
      </c>
      <c r="U149" s="32"/>
      <c r="V149" s="37"/>
      <c r="W149" s="104"/>
      <c r="X149" s="37"/>
      <c r="Y149" s="148"/>
      <c r="Z149" s="104"/>
    </row>
    <row r="150" spans="1:26" ht="25.5" x14ac:dyDescent="0.25">
      <c r="A150" s="290">
        <v>10</v>
      </c>
      <c r="B150" s="100" t="s">
        <v>136</v>
      </c>
      <c r="C150" s="444">
        <v>10</v>
      </c>
      <c r="D150" s="444">
        <v>0</v>
      </c>
      <c r="E150" s="445">
        <v>10</v>
      </c>
      <c r="F150" s="148" t="s">
        <v>22</v>
      </c>
      <c r="G150" s="148">
        <v>1</v>
      </c>
      <c r="H150" s="280">
        <v>20</v>
      </c>
      <c r="I150" s="32"/>
      <c r="J150" s="37"/>
      <c r="K150" s="104"/>
      <c r="L150" s="37"/>
      <c r="M150" s="37"/>
      <c r="N150" s="105"/>
      <c r="O150" s="32"/>
      <c r="P150" s="37"/>
      <c r="Q150" s="104"/>
      <c r="R150" s="37"/>
      <c r="S150" s="37"/>
      <c r="T150" s="105"/>
      <c r="U150" s="32">
        <v>10</v>
      </c>
      <c r="V150" s="37">
        <v>0</v>
      </c>
      <c r="W150" s="104">
        <v>1</v>
      </c>
      <c r="X150" s="37"/>
      <c r="Y150" s="148"/>
      <c r="Z150" s="104"/>
    </row>
    <row r="151" spans="1:26" x14ac:dyDescent="0.25">
      <c r="A151" s="263"/>
      <c r="B151" s="251" t="s">
        <v>105</v>
      </c>
      <c r="C151" s="56">
        <f>SUM(C141:C150)</f>
        <v>116</v>
      </c>
      <c r="D151" s="56">
        <f>SUM(D141:D150)</f>
        <v>114</v>
      </c>
      <c r="E151" s="56">
        <f>C151+D151</f>
        <v>230</v>
      </c>
      <c r="F151" s="292"/>
      <c r="G151" s="292">
        <f>SUM(G141:G150)</f>
        <v>24</v>
      </c>
      <c r="H151" s="293">
        <f>SUM(H141:H150)</f>
        <v>430</v>
      </c>
      <c r="I151" s="113">
        <f t="shared" ref="I151:Z151" si="20">SUM(I141:I149)</f>
        <v>0</v>
      </c>
      <c r="J151" s="35">
        <f t="shared" si="20"/>
        <v>0</v>
      </c>
      <c r="K151" s="35">
        <f t="shared" si="20"/>
        <v>0</v>
      </c>
      <c r="L151" s="35">
        <f t="shared" si="20"/>
        <v>0</v>
      </c>
      <c r="M151" s="35">
        <f t="shared" si="20"/>
        <v>0</v>
      </c>
      <c r="N151" s="114">
        <f t="shared" si="20"/>
        <v>0</v>
      </c>
      <c r="O151" s="113">
        <f t="shared" si="20"/>
        <v>0</v>
      </c>
      <c r="P151" s="35">
        <f t="shared" si="20"/>
        <v>0</v>
      </c>
      <c r="Q151" s="35">
        <f t="shared" si="20"/>
        <v>0</v>
      </c>
      <c r="R151" s="35">
        <f t="shared" si="20"/>
        <v>55</v>
      </c>
      <c r="S151" s="35">
        <f t="shared" si="20"/>
        <v>9</v>
      </c>
      <c r="T151" s="114">
        <f t="shared" si="20"/>
        <v>7</v>
      </c>
      <c r="U151" s="113">
        <f t="shared" si="20"/>
        <v>35</v>
      </c>
      <c r="V151" s="35">
        <f t="shared" si="20"/>
        <v>35</v>
      </c>
      <c r="W151" s="35">
        <f>SUM(W141:W150)</f>
        <v>7</v>
      </c>
      <c r="X151" s="35">
        <f t="shared" si="20"/>
        <v>26</v>
      </c>
      <c r="Y151" s="112">
        <f t="shared" si="20"/>
        <v>74</v>
      </c>
      <c r="Z151" s="35">
        <f t="shared" si="20"/>
        <v>10</v>
      </c>
    </row>
    <row r="152" spans="1:26" ht="15.75" thickBot="1" x14ac:dyDescent="0.3">
      <c r="A152" s="284"/>
      <c r="B152" s="266" t="s">
        <v>106</v>
      </c>
      <c r="C152" s="202">
        <f>C151/E151</f>
        <v>0.5043478260869565</v>
      </c>
      <c r="D152" s="202">
        <f>D151/E151</f>
        <v>0.4956521739130435</v>
      </c>
      <c r="E152" s="203"/>
      <c r="F152" s="295"/>
      <c r="G152" s="454"/>
      <c r="H152" s="296"/>
      <c r="I152" s="69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35"/>
      <c r="Z152" s="35"/>
    </row>
    <row r="153" spans="1:26" x14ac:dyDescent="0.25">
      <c r="A153" s="437"/>
      <c r="B153" s="190"/>
      <c r="C153" s="455"/>
      <c r="D153" s="455"/>
      <c r="E153" s="191"/>
      <c r="F153" s="456"/>
      <c r="G153" s="457"/>
      <c r="H153" s="458"/>
      <c r="I153" s="418"/>
      <c r="J153" s="415"/>
      <c r="K153" s="416"/>
      <c r="L153" s="415"/>
      <c r="M153" s="415"/>
      <c r="N153" s="417"/>
      <c r="O153" s="418"/>
      <c r="P153" s="415"/>
      <c r="Q153" s="416"/>
      <c r="R153" s="415"/>
      <c r="S153" s="415"/>
      <c r="T153" s="417"/>
      <c r="U153" s="418"/>
      <c r="V153" s="415"/>
      <c r="W153" s="416"/>
      <c r="X153" s="415"/>
      <c r="Y153" s="415"/>
      <c r="Z153" s="103"/>
    </row>
    <row r="154" spans="1:26" x14ac:dyDescent="0.25">
      <c r="A154" s="298"/>
      <c r="B154" s="299"/>
      <c r="C154" s="131"/>
      <c r="D154" s="131"/>
      <c r="E154" s="185"/>
      <c r="F154" s="252"/>
      <c r="G154" s="404"/>
      <c r="H154" s="112"/>
      <c r="I154" s="304"/>
      <c r="J154" s="305"/>
      <c r="K154" s="306"/>
      <c r="L154" s="305"/>
      <c r="M154" s="305"/>
      <c r="N154" s="307"/>
      <c r="O154" s="304"/>
      <c r="P154" s="305"/>
      <c r="Q154" s="306"/>
      <c r="R154" s="305"/>
      <c r="S154" s="305"/>
      <c r="T154" s="307"/>
      <c r="U154" s="304"/>
      <c r="V154" s="305"/>
      <c r="W154" s="306"/>
      <c r="X154" s="305"/>
      <c r="Y154" s="305"/>
      <c r="Z154" s="103"/>
    </row>
    <row r="155" spans="1:26" x14ac:dyDescent="0.25">
      <c r="A155" s="309"/>
      <c r="B155" s="310" t="s">
        <v>137</v>
      </c>
      <c r="C155" s="128">
        <f>C73+C151</f>
        <v>589</v>
      </c>
      <c r="D155" s="128">
        <f>D151+D73</f>
        <v>926</v>
      </c>
      <c r="E155" s="151">
        <f>C155+D155</f>
        <v>1515</v>
      </c>
      <c r="F155" s="311"/>
      <c r="G155" s="422"/>
      <c r="H155" s="312"/>
      <c r="I155" s="304"/>
      <c r="J155" s="305"/>
      <c r="K155" s="306"/>
      <c r="L155" s="305"/>
      <c r="M155" s="305"/>
      <c r="N155" s="307"/>
      <c r="O155" s="304"/>
      <c r="P155" s="305"/>
      <c r="Q155" s="306"/>
      <c r="R155" s="305"/>
      <c r="S155" s="305"/>
      <c r="T155" s="307"/>
      <c r="U155" s="304"/>
      <c r="V155" s="305"/>
      <c r="W155" s="306"/>
      <c r="X155" s="305"/>
      <c r="Y155" s="305"/>
      <c r="Z155" s="103"/>
    </row>
    <row r="156" spans="1:26" x14ac:dyDescent="0.25">
      <c r="A156" s="309"/>
      <c r="B156" s="310" t="s">
        <v>31</v>
      </c>
      <c r="C156" s="313">
        <f>C155/E155</f>
        <v>0.38877887788778875</v>
      </c>
      <c r="D156" s="313">
        <f>D155/E155</f>
        <v>0.61122112211221125</v>
      </c>
      <c r="E156" s="151"/>
      <c r="F156" s="311"/>
      <c r="G156" s="422"/>
      <c r="H156" s="312"/>
      <c r="I156" s="304"/>
      <c r="J156" s="305"/>
      <c r="K156" s="306"/>
      <c r="L156" s="305"/>
      <c r="M156" s="305"/>
      <c r="N156" s="307"/>
      <c r="O156" s="304"/>
      <c r="P156" s="305"/>
      <c r="Q156" s="306"/>
      <c r="R156" s="305"/>
      <c r="S156" s="305"/>
      <c r="T156" s="307"/>
      <c r="U156" s="304"/>
      <c r="V156" s="305"/>
      <c r="W156" s="306"/>
      <c r="X156" s="305"/>
      <c r="Y156" s="305"/>
      <c r="Z156" s="103" t="s">
        <v>138</v>
      </c>
    </row>
    <row r="157" spans="1:26" x14ac:dyDescent="0.25">
      <c r="A157" s="309"/>
      <c r="B157" s="54"/>
      <c r="C157" s="459"/>
      <c r="D157" s="459"/>
      <c r="E157" s="460"/>
      <c r="F157" s="281"/>
      <c r="G157" s="421"/>
      <c r="H157" s="349"/>
      <c r="I157" s="304"/>
      <c r="J157" s="305"/>
      <c r="K157" s="306"/>
      <c r="L157" s="305"/>
      <c r="M157" s="305"/>
      <c r="N157" s="307"/>
      <c r="O157" s="304"/>
      <c r="P157" s="305"/>
      <c r="Q157" s="306"/>
      <c r="R157" s="305"/>
      <c r="S157" s="305"/>
      <c r="T157" s="307"/>
      <c r="U157" s="304"/>
      <c r="V157" s="305"/>
      <c r="W157" s="306"/>
      <c r="X157" s="305"/>
      <c r="Y157" s="305"/>
      <c r="Z157" s="103"/>
    </row>
    <row r="158" spans="1:26" ht="15.75" thickBot="1" x14ac:dyDescent="0.3">
      <c r="A158" s="315"/>
      <c r="B158" s="316"/>
      <c r="C158" s="317"/>
      <c r="D158" s="317"/>
      <c r="E158" s="318"/>
      <c r="F158" s="319"/>
      <c r="G158" s="461"/>
      <c r="H158" s="320"/>
      <c r="I158" s="321"/>
      <c r="J158" s="322"/>
      <c r="K158" s="323"/>
      <c r="L158" s="322"/>
      <c r="M158" s="322"/>
      <c r="N158" s="324"/>
      <c r="O158" s="321"/>
      <c r="P158" s="322"/>
      <c r="Q158" s="323"/>
      <c r="R158" s="322"/>
      <c r="S158" s="322"/>
      <c r="T158" s="324"/>
      <c r="U158" s="321"/>
      <c r="V158" s="322"/>
      <c r="W158" s="323"/>
      <c r="X158" s="322"/>
      <c r="Y158" s="322"/>
      <c r="Z158" s="103"/>
    </row>
    <row r="159" spans="1:26" ht="15.75" thickBot="1" x14ac:dyDescent="0.3">
      <c r="A159" s="268"/>
      <c r="B159" s="269"/>
      <c r="C159" s="270"/>
      <c r="D159" s="270"/>
      <c r="E159" s="270"/>
      <c r="F159" s="270"/>
      <c r="G159" s="270"/>
      <c r="H159" s="270"/>
      <c r="I159" s="268"/>
      <c r="J159" s="270"/>
      <c r="K159" s="270"/>
      <c r="L159" s="270"/>
      <c r="M159" s="270"/>
      <c r="N159" s="271"/>
      <c r="O159" s="268"/>
      <c r="P159" s="270"/>
      <c r="Q159" s="270"/>
      <c r="R159" s="270"/>
      <c r="S159" s="270"/>
      <c r="T159" s="271"/>
      <c r="U159" s="268"/>
      <c r="V159" s="270"/>
      <c r="W159" s="270"/>
      <c r="X159" s="270"/>
      <c r="Y159" s="270"/>
      <c r="Z159" s="406"/>
    </row>
    <row r="160" spans="1:26" x14ac:dyDescent="0.25">
      <c r="A160" s="330"/>
      <c r="B160" s="330"/>
      <c r="C160" s="330"/>
      <c r="D160" s="330"/>
      <c r="E160" s="330"/>
      <c r="F160" s="330"/>
      <c r="G160" s="330"/>
      <c r="H160" s="330"/>
      <c r="I160" s="330"/>
      <c r="J160" s="330"/>
      <c r="K160" s="330"/>
      <c r="L160" s="330"/>
      <c r="M160" s="330"/>
      <c r="N160" s="330"/>
      <c r="O160" s="330"/>
      <c r="P160" s="330"/>
      <c r="Q160" s="330"/>
      <c r="R160" s="330"/>
      <c r="S160" s="330"/>
      <c r="T160" s="330"/>
      <c r="U160" s="330"/>
      <c r="V160" s="330"/>
      <c r="W160" s="330"/>
      <c r="X160" s="330"/>
      <c r="Y160" s="330"/>
      <c r="Z160" s="462"/>
    </row>
    <row r="161" spans="1:26" x14ac:dyDescent="0.25">
      <c r="A161" s="471" t="s">
        <v>140</v>
      </c>
      <c r="B161" s="471"/>
      <c r="C161" s="471"/>
      <c r="D161" s="471"/>
      <c r="E161" s="471"/>
      <c r="F161" s="471"/>
      <c r="G161" s="471"/>
      <c r="H161" s="471"/>
      <c r="I161" s="471"/>
      <c r="J161" s="471"/>
      <c r="K161" s="471"/>
      <c r="L161" s="471"/>
      <c r="M161" s="471"/>
      <c r="N161" s="471"/>
      <c r="O161" s="471"/>
      <c r="P161" s="471"/>
      <c r="Q161" s="471"/>
      <c r="R161" s="471"/>
      <c r="S161" s="471"/>
      <c r="T161" s="471"/>
      <c r="U161" s="471"/>
      <c r="V161" s="471"/>
      <c r="W161" s="471"/>
      <c r="X161" s="471"/>
      <c r="Y161" s="471"/>
      <c r="Z161" s="471"/>
    </row>
    <row r="162" spans="1:26" x14ac:dyDescent="0.25">
      <c r="A162" s="330"/>
      <c r="B162" s="330"/>
      <c r="C162" s="330"/>
      <c r="D162" s="330"/>
      <c r="E162" s="330"/>
      <c r="F162" s="330"/>
      <c r="G162" s="330"/>
      <c r="H162" s="330"/>
      <c r="I162" s="330"/>
      <c r="J162" s="330"/>
      <c r="K162" s="330"/>
      <c r="L162" s="330"/>
      <c r="M162" s="330"/>
      <c r="N162" s="330"/>
      <c r="O162" s="330"/>
      <c r="P162" s="330"/>
      <c r="Q162" s="330"/>
      <c r="R162" s="330"/>
      <c r="S162" s="330"/>
      <c r="T162" s="330"/>
      <c r="U162" s="330"/>
      <c r="V162" s="330"/>
      <c r="W162" s="330"/>
      <c r="X162" s="330"/>
      <c r="Y162" s="330"/>
      <c r="Z162" s="462"/>
    </row>
  </sheetData>
  <mergeCells count="16">
    <mergeCell ref="A1:Y1"/>
    <mergeCell ref="A161:Z161"/>
    <mergeCell ref="A2:Z2"/>
    <mergeCell ref="A3:Z3"/>
    <mergeCell ref="A4:A6"/>
    <mergeCell ref="B4:B6"/>
    <mergeCell ref="C4:H6"/>
    <mergeCell ref="I4:N4"/>
    <mergeCell ref="O4:T4"/>
    <mergeCell ref="U4:Z4"/>
    <mergeCell ref="I5:K6"/>
    <mergeCell ref="L5:N6"/>
    <mergeCell ref="O5:Q6"/>
    <mergeCell ref="R5:T6"/>
    <mergeCell ref="U5:W6"/>
    <mergeCell ref="X5:Z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stacjonarni23-26</vt:lpstr>
      <vt:lpstr>niestacjo. 23-26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2024-04-25T10:44:27Z</dcterms:modified>
</cp:coreProperties>
</file>