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TACJONARNE" sheetId="1" r:id="rId1"/>
    <sheet name="NIESTACJONARNE" sheetId="2" r:id="rId2"/>
  </sheets>
  <definedNames>
    <definedName name="_xlnm.Print_Area" localSheetId="1">'NIESTACJONARNE'!$A$2:$T$194</definedName>
    <definedName name="_xlnm.Print_Area" localSheetId="0">'STACJONARNE'!$A$2:$T$200</definedName>
  </definedNames>
  <calcPr fullCalcOnLoad="1"/>
</workbook>
</file>

<file path=xl/sharedStrings.xml><?xml version="1.0" encoding="utf-8"?>
<sst xmlns="http://schemas.openxmlformats.org/spreadsheetml/2006/main" count="807" uniqueCount="186">
  <si>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</si>
  <si>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</si>
  <si>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</si>
  <si>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</si>
  <si>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</si>
  <si>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</si>
  <si>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</si>
  <si>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</si>
  <si>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</si>
  <si>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r>
      <t>Sem.</t>
    </r>
    <r>
      <rPr>
        <b/>
        <sz val="8"/>
        <color indexed="8"/>
        <rFont val="Arial"/>
        <family val="2"/>
      </rPr>
      <t xml:space="preserve"> 1</t>
    </r>
  </si>
  <si>
    <r>
      <t>Sem.</t>
    </r>
    <r>
      <rPr>
        <b/>
        <sz val="8"/>
        <color indexed="8"/>
        <rFont val="Arial"/>
        <family val="2"/>
      </rPr>
      <t xml:space="preserve"> 2</t>
    </r>
  </si>
  <si>
    <r>
      <t>Sem.</t>
    </r>
    <r>
      <rPr>
        <b/>
        <sz val="8"/>
        <color indexed="8"/>
        <rFont val="Arial"/>
        <family val="2"/>
      </rPr>
      <t xml:space="preserve"> 3</t>
    </r>
  </si>
  <si>
    <r>
      <t>Sem.</t>
    </r>
    <r>
      <rPr>
        <b/>
        <sz val="8"/>
        <color indexed="8"/>
        <rFont val="Arial"/>
        <family val="2"/>
      </rPr>
      <t xml:space="preserve"> 4</t>
    </r>
  </si>
  <si>
    <t>w</t>
  </si>
  <si>
    <t>ćw</t>
  </si>
  <si>
    <t>I</t>
  </si>
  <si>
    <t>Moduł przedmiotów podstawowych i kierunkowych</t>
  </si>
  <si>
    <t>Filozofia z elementami etyki</t>
  </si>
  <si>
    <t>IV</t>
  </si>
  <si>
    <t>Marketing w sporcie</t>
  </si>
  <si>
    <t>Praktyczne aspekty medycyny sportowej</t>
  </si>
  <si>
    <t>Dydaktyka sportu</t>
  </si>
  <si>
    <t>Edukacja olimpijska</t>
  </si>
  <si>
    <t>II</t>
  </si>
  <si>
    <t>Metodologia badań naukowych</t>
  </si>
  <si>
    <t>III</t>
  </si>
  <si>
    <t>Moduł przedmiotów do wyboru</t>
  </si>
  <si>
    <t>RAZEM :</t>
  </si>
  <si>
    <t>Moduł wyboru specjalności</t>
  </si>
  <si>
    <t>TRENER</t>
  </si>
  <si>
    <t>Sem. 1</t>
  </si>
  <si>
    <t>Sem. 2</t>
  </si>
  <si>
    <t>Sem. 3</t>
  </si>
  <si>
    <t>Sem. 4</t>
  </si>
  <si>
    <t>Odnowa biologiczna w wybranych dyscyplinach sportu</t>
  </si>
  <si>
    <t>Organizacja przedsięwzięć sportowych</t>
  </si>
  <si>
    <t>Żywienie i suplementacja w sporcie</t>
  </si>
  <si>
    <t>Doping farmakologiczny</t>
  </si>
  <si>
    <t>Projektowanie systemów treningowych</t>
  </si>
  <si>
    <t>MODUŁ RAZEM:</t>
  </si>
  <si>
    <t>TRENER PRZYGOTOWANIA MOTORYCZNEGO</t>
  </si>
  <si>
    <t>Specjalizacja instruktorska (zgodnie z wybr.dysc.)</t>
  </si>
  <si>
    <t>Monitorowanie zdolności motorycznych w warunkach wysiłku start.</t>
  </si>
  <si>
    <t>Statystyka i analiza aktywności sportowca</t>
  </si>
  <si>
    <t>Kształtowanie i diagnozowanie specyficznych zdolności koordynacyjnych</t>
  </si>
  <si>
    <t>Trening regeneracyjny i mentalny</t>
  </si>
  <si>
    <t>Motywacja w sporcie</t>
  </si>
  <si>
    <t>Trening funkcjonalny</t>
  </si>
  <si>
    <t>Trening personalny</t>
  </si>
  <si>
    <t>SPORT PARAOLIMPIJSKI</t>
  </si>
  <si>
    <t>Odnowa biologiczna w sporcie paraolimpijskim</t>
  </si>
  <si>
    <t>Fizjoterapia w sporcie paraolimpijskim</t>
  </si>
  <si>
    <t>ODNOWA BIOLOGICZNA W SPORCIE</t>
  </si>
  <si>
    <t>Masaż klasyczny</t>
  </si>
  <si>
    <t>Wybrane techniki relaksacji w sporcie</t>
  </si>
  <si>
    <t xml:space="preserve">Odnowa psychosomatyczna w sporcie </t>
  </si>
  <si>
    <t>Zespołowe gry sportowe</t>
  </si>
  <si>
    <t>Kinezyterapia jako środek odnowy biologicznej</t>
  </si>
  <si>
    <t>Metody odnowy biologicznej w różnych dyscyplinach sportu</t>
  </si>
  <si>
    <t>Profilaktyka stanów przeciążeniowych w sporcie</t>
  </si>
  <si>
    <t>Zabiegi fizykalne w odnowie biologicznej</t>
  </si>
  <si>
    <t>ŻYWIENIE I SUPLEMENTACJA W SPORCIE</t>
  </si>
  <si>
    <t>Chemia żywności</t>
  </si>
  <si>
    <t>Antropologia ontogenetyczna</t>
  </si>
  <si>
    <t>Bezpieczeństwo żywności i żywienia</t>
  </si>
  <si>
    <t>Fizjologia i patofizjologia procesów trawienia i wchłaniania</t>
  </si>
  <si>
    <t>Poradnictwo dietetyczne</t>
  </si>
  <si>
    <t>Psychodietetyka</t>
  </si>
  <si>
    <t>Dozwolone wspomaganie wysiłku fizycznego</t>
  </si>
  <si>
    <t>Żywienie sportowca</t>
  </si>
  <si>
    <t>Nowoczesne metody prewencji urazów w sporcie</t>
  </si>
  <si>
    <t>Przedmiot teoretyczny do wyboru 1</t>
  </si>
  <si>
    <t>Przedmiot teoretyczny do wyboru 2</t>
  </si>
  <si>
    <t>Przedmiot praktyczny do wyboru 1</t>
  </si>
  <si>
    <t>Przedmiot praktyczny do wyboru 2</t>
  </si>
  <si>
    <t xml:space="preserve">Teoria treningu sportowego </t>
  </si>
  <si>
    <t>Periodyzacja treningu w sporcie</t>
  </si>
  <si>
    <t>Zarządzanie usługami</t>
  </si>
  <si>
    <t xml:space="preserve"> Anatomia funkcjonalna</t>
  </si>
  <si>
    <t>Anatomia funkcjonalna</t>
  </si>
  <si>
    <t>Dysfunkcje narządu ruchu i jednostki chorobowe w sporcie paraolimpijskim, deflimpijskim i olimpiad specjalnych</t>
  </si>
  <si>
    <t>Moduł pracy dyplomowej</t>
  </si>
  <si>
    <t>Statystyka w badaniach naukowych</t>
  </si>
  <si>
    <t>Seminarium magisterskie i ocena pracy magisterskiej</t>
  </si>
  <si>
    <t>Biznesplan organizacji sportowej</t>
  </si>
  <si>
    <t>Zarządzanie kadrami w sporcie [E]</t>
  </si>
  <si>
    <t>Trening zdrowotny [E]</t>
  </si>
  <si>
    <t>Psychologia sportu [E]</t>
  </si>
  <si>
    <t>Pedagogika sportu [E]</t>
  </si>
  <si>
    <t>Morfologiczne i biologiczne podstawy sportu [E]</t>
  </si>
  <si>
    <t>Obrona pracy magisterskiej [E]</t>
  </si>
  <si>
    <t>Specjalizacja instruktorska [E]</t>
  </si>
  <si>
    <t>Specjalizacja zawodowa [E]</t>
  </si>
  <si>
    <t>Fizjologia i biochemia treningu sportowego [E]</t>
  </si>
  <si>
    <t>Podstawy kierowania treningiem sportowym [E]</t>
  </si>
  <si>
    <t>Specjalizacja instruktorska (zgodnie z wybr.dysc.) [E]</t>
  </si>
  <si>
    <t>Przygotowanie sportowca do wysiłku treningowego i startowego [E]</t>
  </si>
  <si>
    <t>Kształtowanie i kontrola zdolności szybkościowych, siłowych i wytrzymałościowych [E]</t>
  </si>
  <si>
    <t>Specjalizacja instruktorska (zgodnie z wybr.dysc.) E</t>
  </si>
  <si>
    <t>Sport paraolimpijski [E]</t>
  </si>
  <si>
    <t>Teoria odnowy biologicznej [E]</t>
  </si>
  <si>
    <t>Komplementarne metody oceny stanu psychofizycznego sportowców [E]</t>
  </si>
  <si>
    <t>Masaż sportowy [E]</t>
  </si>
  <si>
    <t>Monitorowanie efektywności treningu [E]</t>
  </si>
  <si>
    <t>Podstawy żywienia człowieka [E]</t>
  </si>
  <si>
    <t>Metodologia badań żywieniowych [E]</t>
  </si>
  <si>
    <t>[100]</t>
  </si>
  <si>
    <t>[150]</t>
  </si>
  <si>
    <t xml:space="preserve">Język obcy </t>
  </si>
  <si>
    <t xml:space="preserve">Sport osób z niepełnosprawnościami </t>
  </si>
  <si>
    <t>praktyka trenerska</t>
  </si>
  <si>
    <t>Praktyka zawodowa- sport paraolipijski</t>
  </si>
  <si>
    <t xml:space="preserve">Coaching </t>
  </si>
  <si>
    <t>Sport osób z niepełnosprawnościami</t>
  </si>
  <si>
    <t>[135]</t>
  </si>
  <si>
    <t>Trening personalny róznych grup społecznych</t>
  </si>
  <si>
    <t xml:space="preserve">Trening personalny różnych grup społecznych </t>
  </si>
  <si>
    <t>praktyka specjalistyczna</t>
  </si>
  <si>
    <t>Fizjologiczne aspekty treningu sportowego osób z niepełnosprawnościami [E]</t>
  </si>
  <si>
    <t>Wybrane techniki relaksacji w sporcie osób z niepełnosprawnościami</t>
  </si>
  <si>
    <t xml:space="preserve">Anatomia funkcjonalna w sporcie paraolimpijskim </t>
  </si>
  <si>
    <t>Profilaktyka stanów przeciążeniowych w sporcie wyczynowym osób z niepełnosprawnościami</t>
  </si>
  <si>
    <t>Monitorowanie efektywności treningu sportowców z niepełnosprawnościami</t>
  </si>
  <si>
    <t>Teoria treningu sportowego osób z niepełnosprawnościami</t>
  </si>
  <si>
    <t>Zespołowe gry sportowe dla osób z niepełnosprawnościami</t>
  </si>
  <si>
    <t>Komplementarne metody oceny stanu psychofizycznego sportowców z niepełnosprawnościami [E]</t>
  </si>
  <si>
    <t xml:space="preserve">Żywienie i suplementacja w sporcie osób z niepełnosprawnościami </t>
  </si>
  <si>
    <t>Indywidualne dyscypliny sportowe osób z niepełnosprawnościami</t>
  </si>
  <si>
    <t>Coaching</t>
  </si>
  <si>
    <t>Odnowa biologiczna w sportach paraolimpijskich</t>
  </si>
  <si>
    <t>Praktyka specjalistyczna</t>
  </si>
  <si>
    <t>Ćwiczenia siłowo-wytrzymałościowe stosowane w treningu osób z niepełnosprawnościami</t>
  </si>
  <si>
    <t>Żywienie i suplementacja w sporcie osób z niepełnosprawnościami</t>
  </si>
  <si>
    <t>Anatomia funkcjonalna w sporcie paraolimpijskim</t>
  </si>
  <si>
    <t>BEZPIECZEŃSTWO WEWNĘTRZNE PAŃSTWA</t>
  </si>
  <si>
    <t>Strategia bezpieczeństwa narodowego</t>
  </si>
  <si>
    <t>Zarządzanie systemami bezpieczeństwa</t>
  </si>
  <si>
    <t>Geografia bezpieczeństwa państwowego</t>
  </si>
  <si>
    <t>Psychologia bezpieczeństwa</t>
  </si>
  <si>
    <t>Organizacja zajęć sportowych</t>
  </si>
  <si>
    <t>15</t>
  </si>
  <si>
    <t>Trening menedżerski</t>
  </si>
  <si>
    <t>9</t>
  </si>
  <si>
    <t>Ochrona informacji niejawnych w instytucjach sportowych</t>
  </si>
  <si>
    <t>Strategiczne gry rekreacyjne</t>
  </si>
  <si>
    <t>Strzelectwo sportowe i utylitarne</t>
  </si>
  <si>
    <t>Bezpieczeństwo zgromadzeń i imprez sportowych</t>
  </si>
  <si>
    <t xml:space="preserve">Sport jako środek w kształtowaniu postaw i zachowań prospołecznych </t>
  </si>
  <si>
    <t>Systemy walki</t>
  </si>
  <si>
    <t>Kształtowanie zdolności motorycznych</t>
  </si>
  <si>
    <t>OGÓŁEM (wspólne + SPECJALNOŚĆ)</t>
  </si>
  <si>
    <t>CAŁKOWITA LICZBA GODZIN</t>
  </si>
  <si>
    <t>całk.licz.godz z przelicz. SpecZaw*0,6</t>
  </si>
  <si>
    <t>Systemy bezpieczeństwa państwa</t>
  </si>
  <si>
    <t>Teoria bezpieczeństwa</t>
  </si>
  <si>
    <t>Podstawy prawne bezpieczeństwa imprez sportowych</t>
  </si>
  <si>
    <t>Prakseologiczna teoria walki</t>
  </si>
  <si>
    <t>Negocjacje w sporcie</t>
  </si>
  <si>
    <t xml:space="preserve">  Prakseologia </t>
  </si>
  <si>
    <t xml:space="preserve">  Mediatyzacja w sporcie </t>
  </si>
  <si>
    <t xml:space="preserve">  Trening wystąpień publicznych </t>
  </si>
  <si>
    <t xml:space="preserve">  Zarządzanie strategiczne</t>
  </si>
  <si>
    <t xml:space="preserve">  Sponsoring w sporcie </t>
  </si>
  <si>
    <t xml:space="preserve">  Event sportowy </t>
  </si>
  <si>
    <t xml:space="preserve">  Psychologia biznesu </t>
  </si>
  <si>
    <t xml:space="preserve">  Digital marketing </t>
  </si>
  <si>
    <t xml:space="preserve">  Zarządzanie finansami w biznesie </t>
  </si>
  <si>
    <t xml:space="preserve">  Nowoczesny HR </t>
  </si>
  <si>
    <t xml:space="preserve">  Kreatywne zarządzanie usługami </t>
  </si>
  <si>
    <t xml:space="preserve">  Coaching osobisty </t>
  </si>
  <si>
    <t xml:space="preserve">  Budowanie marki osobistej w Internecie </t>
  </si>
  <si>
    <t xml:space="preserve">  Biznes w sporcie - case study </t>
  </si>
  <si>
    <t xml:space="preserve">  Zarządzanie projektami </t>
  </si>
  <si>
    <t xml:space="preserve">  Coaching w biznesie </t>
  </si>
  <si>
    <t xml:space="preserve">  Zakładanie własnego biznesu </t>
  </si>
  <si>
    <t xml:space="preserve">  E-biznes </t>
  </si>
  <si>
    <t xml:space="preserve">  Negocjacje w przestrzeni biznesu sportowego </t>
  </si>
  <si>
    <t xml:space="preserve">  Start-up produktów i usług </t>
  </si>
  <si>
    <t xml:space="preserve">  Pozyskiwanie środków unijnych </t>
  </si>
  <si>
    <t xml:space="preserve">  Technologie informacyjne w biznesie – opracowanie aplikacji    </t>
  </si>
  <si>
    <t>BIZNES W SPORCIE</t>
  </si>
  <si>
    <t>Język obcy</t>
  </si>
  <si>
    <r>
      <t>I</t>
    </r>
    <r>
      <rPr>
        <sz val="8"/>
        <color indexed="8"/>
        <rFont val="Arial"/>
        <family val="2"/>
      </rPr>
      <t xml:space="preserve"> rok 2023/24</t>
    </r>
  </si>
  <si>
    <r>
      <t>II</t>
    </r>
    <r>
      <rPr>
        <sz val="8"/>
        <color indexed="8"/>
        <rFont val="Arial"/>
        <family val="2"/>
      </rPr>
      <t xml:space="preserve"> rok 2024/25</t>
    </r>
  </si>
  <si>
    <t>Ramowy program studiów II stopnia na lata 2023/24-2024/25,  kierunek SPORT (STUDIA STACJONARNE)</t>
  </si>
  <si>
    <t>Ramowy program studiów II stopnia na lata 2023/24-2024/25,  kierunek SPORT (STUDIA NIESTACJONARNE)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</si>
</sst>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9"/>
      <color indexed="8"/>
      <name val="Arial"/>
      <family val="2"/>
    </font>
    <font>
      <b/>
      <i/>
      <sz val="8"/>
      <color indexed="30"/>
      <name val="Arial"/>
      <family val="2"/>
    </font>
    <font>
      <b/>
      <sz val="8"/>
      <color indexed="23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56"/>
      <name val="Arial"/>
      <family val="2"/>
    </font>
    <font>
      <i/>
      <sz val="8"/>
      <color indexed="8"/>
      <name val="Times New Roman"/>
      <family val="1"/>
    </font>
    <font>
      <b/>
      <i/>
      <sz val="8"/>
      <color indexed="56"/>
      <name val="Times New Roman"/>
      <family val="1"/>
    </font>
    <font>
      <b/>
      <sz val="8"/>
      <color indexed="17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rgb="FF0070C0"/>
      <name val="Arial"/>
      <family val="2"/>
    </font>
    <font>
      <b/>
      <sz val="8"/>
      <color theme="0" tint="-0.4999699890613556"/>
      <name val="Arial"/>
      <family val="2"/>
    </font>
    <font>
      <b/>
      <sz val="8"/>
      <color rgb="FF002060"/>
      <name val="Arial"/>
      <family val="2"/>
    </font>
    <font>
      <b/>
      <i/>
      <sz val="8"/>
      <color rgb="FFFF0000"/>
      <name val="Arial"/>
      <family val="2"/>
    </font>
    <font>
      <b/>
      <i/>
      <sz val="8"/>
      <color rgb="FF002060"/>
      <name val="Times New Roman"/>
      <family val="1"/>
    </font>
    <font>
      <b/>
      <sz val="8"/>
      <color rgb="FF008000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3">
    <xf numFmtId="0" fontId="0" fillId="0" borderId="0" xfId="0" applyAlignment="1">
      <alignment/>
    </xf>
    <xf numFmtId="0" fontId="2" fillId="33" borderId="10" xfId="51" applyFont="1" applyFill="1" applyBorder="1" applyAlignment="1">
      <alignment horizontal="center" vertical="center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2" fillId="33" borderId="12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/>
      <protection/>
    </xf>
    <xf numFmtId="0" fontId="5" fillId="34" borderId="14" xfId="52" applyFont="1" applyFill="1" applyBorder="1">
      <alignment/>
      <protection/>
    </xf>
    <xf numFmtId="0" fontId="3" fillId="33" borderId="15" xfId="51" applyFont="1" applyFill="1" applyBorder="1" applyAlignment="1">
      <alignment horizontal="center"/>
      <protection/>
    </xf>
    <xf numFmtId="0" fontId="2" fillId="0" borderId="16" xfId="51" applyFont="1" applyBorder="1" applyAlignment="1">
      <alignment horizontal="center"/>
      <protection/>
    </xf>
    <xf numFmtId="0" fontId="2" fillId="0" borderId="17" xfId="51" applyFont="1" applyBorder="1" applyAlignment="1">
      <alignment horizontal="right" wrapText="1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center" wrapText="1"/>
      <protection/>
    </xf>
    <xf numFmtId="0" fontId="2" fillId="0" borderId="0" xfId="51" applyFont="1" applyFill="1" applyBorder="1" applyAlignment="1">
      <alignment horizontal="center" vertical="top" wrapText="1"/>
      <protection/>
    </xf>
    <xf numFmtId="0" fontId="3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 wrapText="1"/>
      <protection/>
    </xf>
    <xf numFmtId="0" fontId="2" fillId="34" borderId="18" xfId="51" applyFont="1" applyFill="1" applyBorder="1" applyAlignment="1">
      <alignment horizontal="center"/>
      <protection/>
    </xf>
    <xf numFmtId="0" fontId="2" fillId="34" borderId="19" xfId="51" applyFont="1" applyFill="1" applyBorder="1" applyAlignment="1">
      <alignment wrapText="1"/>
      <protection/>
    </xf>
    <xf numFmtId="0" fontId="7" fillId="33" borderId="15" xfId="51" applyFont="1" applyFill="1" applyBorder="1" applyAlignment="1">
      <alignment horizontal="center" vertical="center"/>
      <protection/>
    </xf>
    <xf numFmtId="0" fontId="7" fillId="33" borderId="20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11" fillId="35" borderId="10" xfId="51" applyFont="1" applyFill="1" applyBorder="1" applyAlignment="1">
      <alignment horizontal="center" vertical="center"/>
      <protection/>
    </xf>
    <xf numFmtId="0" fontId="11" fillId="35" borderId="12" xfId="51" applyFont="1" applyFill="1" applyBorder="1" applyAlignment="1">
      <alignment horizontal="center" vertical="center"/>
      <protection/>
    </xf>
    <xf numFmtId="0" fontId="11" fillId="35" borderId="10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/>
      <protection/>
    </xf>
    <xf numFmtId="0" fontId="7" fillId="36" borderId="22" xfId="51" applyFont="1" applyFill="1" applyBorder="1" applyAlignment="1">
      <alignment horizontal="center" vertical="center"/>
      <protection/>
    </xf>
    <xf numFmtId="0" fontId="7" fillId="36" borderId="15" xfId="51" applyFont="1" applyFill="1" applyBorder="1" applyAlignment="1">
      <alignment horizontal="center" vertical="center"/>
      <protection/>
    </xf>
    <xf numFmtId="0" fontId="7" fillId="36" borderId="20" xfId="51" applyFont="1" applyFill="1" applyBorder="1" applyAlignment="1">
      <alignment horizontal="center" vertical="center"/>
      <protection/>
    </xf>
    <xf numFmtId="0" fontId="8" fillId="35" borderId="10" xfId="51" applyFont="1" applyFill="1" applyBorder="1" applyAlignment="1">
      <alignment horizontal="center" vertical="center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8" fillId="35" borderId="10" xfId="51" applyFont="1" applyFill="1" applyBorder="1" applyAlignment="1">
      <alignment horizontal="center" vertical="center" wrapText="1"/>
      <protection/>
    </xf>
    <xf numFmtId="0" fontId="5" fillId="33" borderId="15" xfId="51" applyFont="1" applyFill="1" applyBorder="1" applyAlignment="1">
      <alignment horizontal="center" vertical="center"/>
      <protection/>
    </xf>
    <xf numFmtId="0" fontId="8" fillId="35" borderId="21" xfId="51" applyFont="1" applyFill="1" applyBorder="1" applyAlignment="1">
      <alignment horizontal="center" vertical="center"/>
      <protection/>
    </xf>
    <xf numFmtId="0" fontId="8" fillId="35" borderId="23" xfId="51" applyFont="1" applyFill="1" applyBorder="1" applyAlignment="1">
      <alignment horizontal="center" vertical="center"/>
      <protection/>
    </xf>
    <xf numFmtId="0" fontId="7" fillId="36" borderId="15" xfId="51" applyFont="1" applyFill="1" applyBorder="1" applyAlignment="1">
      <alignment horizontal="center" vertical="center" wrapText="1"/>
      <protection/>
    </xf>
    <xf numFmtId="0" fontId="7" fillId="35" borderId="21" xfId="51" applyFont="1" applyFill="1" applyBorder="1" applyAlignment="1">
      <alignment horizontal="center" vertical="center"/>
      <protection/>
    </xf>
    <xf numFmtId="0" fontId="7" fillId="35" borderId="23" xfId="51" applyFont="1" applyFill="1" applyBorder="1" applyAlignment="1">
      <alignment horizontal="center" vertical="center"/>
      <protection/>
    </xf>
    <xf numFmtId="0" fontId="7" fillId="35" borderId="21" xfId="51" applyFont="1" applyFill="1" applyBorder="1" applyAlignment="1">
      <alignment horizontal="center" vertical="center" wrapText="1"/>
      <protection/>
    </xf>
    <xf numFmtId="0" fontId="7" fillId="0" borderId="15" xfId="51" applyFont="1" applyBorder="1" applyAlignment="1">
      <alignment horizontal="center" vertical="center"/>
      <protection/>
    </xf>
    <xf numFmtId="0" fontId="9" fillId="35" borderId="10" xfId="51" applyFont="1" applyFill="1" applyBorder="1" applyAlignment="1">
      <alignment horizontal="center" vertical="center"/>
      <protection/>
    </xf>
    <xf numFmtId="0" fontId="9" fillId="35" borderId="12" xfId="51" applyFont="1" applyFill="1" applyBorder="1" applyAlignment="1">
      <alignment horizontal="center" vertical="center"/>
      <protection/>
    </xf>
    <xf numFmtId="0" fontId="9" fillId="35" borderId="10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/>
      <protection/>
    </xf>
    <xf numFmtId="0" fontId="5" fillId="33" borderId="25" xfId="51" applyFont="1" applyFill="1" applyBorder="1" applyAlignment="1">
      <alignment horizontal="center" vertical="center"/>
      <protection/>
    </xf>
    <xf numFmtId="0" fontId="9" fillId="33" borderId="26" xfId="51" applyFont="1" applyFill="1" applyBorder="1" applyAlignment="1">
      <alignment horizontal="center" vertical="center" wrapText="1"/>
      <protection/>
    </xf>
    <xf numFmtId="0" fontId="7" fillId="0" borderId="0" xfId="51" applyFont="1">
      <alignment/>
      <protection/>
    </xf>
    <xf numFmtId="0" fontId="3" fillId="36" borderId="0" xfId="51" applyFont="1" applyFill="1" applyBorder="1" applyAlignment="1">
      <alignment horizontal="center"/>
      <protection/>
    </xf>
    <xf numFmtId="0" fontId="10" fillId="36" borderId="0" xfId="51" applyFont="1" applyFill="1" applyBorder="1" applyAlignment="1">
      <alignment wrapText="1"/>
      <protection/>
    </xf>
    <xf numFmtId="0" fontId="2" fillId="36" borderId="0" xfId="51" applyFont="1" applyFill="1" applyBorder="1" applyAlignment="1">
      <alignment horizontal="center" vertical="center" wrapText="1"/>
      <protection/>
    </xf>
    <xf numFmtId="0" fontId="3" fillId="36" borderId="0" xfId="51" applyFont="1" applyFill="1" applyBorder="1" applyAlignment="1">
      <alignment horizontal="center" vertical="center"/>
      <protection/>
    </xf>
    <xf numFmtId="0" fontId="6" fillId="36" borderId="0" xfId="51" applyFont="1" applyFill="1" applyBorder="1" applyAlignment="1">
      <alignment horizontal="center" vertical="center" wrapText="1"/>
      <protection/>
    </xf>
    <xf numFmtId="0" fontId="2" fillId="36" borderId="0" xfId="51" applyFont="1" applyFill="1" applyBorder="1" applyAlignment="1">
      <alignment horizontal="center"/>
      <protection/>
    </xf>
    <xf numFmtId="0" fontId="2" fillId="36" borderId="0" xfId="51" applyFont="1" applyFill="1" applyBorder="1" applyAlignment="1">
      <alignment wrapText="1"/>
      <protection/>
    </xf>
    <xf numFmtId="164" fontId="2" fillId="36" borderId="0" xfId="51" applyNumberFormat="1" applyFont="1" applyFill="1" applyBorder="1" applyAlignment="1">
      <alignment horizontal="center" vertical="center" wrapText="1"/>
      <protection/>
    </xf>
    <xf numFmtId="0" fontId="2" fillId="36" borderId="0" xfId="51" applyFont="1" applyFill="1" applyBorder="1" applyAlignment="1">
      <alignment horizontal="center" vertical="top" wrapText="1"/>
      <protection/>
    </xf>
    <xf numFmtId="0" fontId="6" fillId="36" borderId="0" xfId="51" applyFont="1" applyFill="1" applyBorder="1" applyAlignment="1">
      <alignment horizontal="center" wrapText="1"/>
      <protection/>
    </xf>
    <xf numFmtId="0" fontId="3" fillId="0" borderId="0" xfId="51" applyFont="1">
      <alignment/>
      <protection/>
    </xf>
    <xf numFmtId="0" fontId="3" fillId="0" borderId="27" xfId="51" applyFont="1" applyBorder="1" applyAlignment="1">
      <alignment horizontal="center"/>
      <protection/>
    </xf>
    <xf numFmtId="0" fontId="3" fillId="0" borderId="0" xfId="51" applyFont="1" applyFill="1">
      <alignment/>
      <protection/>
    </xf>
    <xf numFmtId="0" fontId="3" fillId="0" borderId="0" xfId="51" applyFont="1" applyFill="1" applyBorder="1">
      <alignment/>
      <protection/>
    </xf>
    <xf numFmtId="0" fontId="3" fillId="0" borderId="15" xfId="51" applyFont="1" applyFill="1" applyBorder="1">
      <alignment/>
      <protection/>
    </xf>
    <xf numFmtId="0" fontId="3" fillId="36" borderId="22" xfId="51" applyFont="1" applyFill="1" applyBorder="1">
      <alignment/>
      <protection/>
    </xf>
    <xf numFmtId="0" fontId="3" fillId="36" borderId="15" xfId="51" applyFont="1" applyFill="1" applyBorder="1">
      <alignment/>
      <protection/>
    </xf>
    <xf numFmtId="0" fontId="3" fillId="36" borderId="0" xfId="51" applyFont="1" applyFill="1" applyBorder="1">
      <alignment/>
      <protection/>
    </xf>
    <xf numFmtId="0" fontId="3" fillId="0" borderId="15" xfId="51" applyFont="1" applyBorder="1">
      <alignment/>
      <protection/>
    </xf>
    <xf numFmtId="0" fontId="3" fillId="0" borderId="0" xfId="51" applyFont="1" applyBorder="1">
      <alignment/>
      <protection/>
    </xf>
    <xf numFmtId="0" fontId="3" fillId="36" borderId="0" xfId="51" applyFont="1" applyFill="1">
      <alignment/>
      <protection/>
    </xf>
    <xf numFmtId="0" fontId="2" fillId="33" borderId="14" xfId="51" applyFont="1" applyFill="1" applyBorder="1" applyAlignment="1">
      <alignment/>
      <protection/>
    </xf>
    <xf numFmtId="0" fontId="2" fillId="33" borderId="28" xfId="51" applyFont="1" applyFill="1" applyBorder="1" applyAlignment="1">
      <alignment/>
      <protection/>
    </xf>
    <xf numFmtId="0" fontId="3" fillId="0" borderId="29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/>
      <protection/>
    </xf>
    <xf numFmtId="0" fontId="9" fillId="33" borderId="32" xfId="51" applyFont="1" applyFill="1" applyBorder="1" applyAlignment="1">
      <alignment horizontal="center" vertical="center" wrapText="1"/>
      <protection/>
    </xf>
    <xf numFmtId="0" fontId="5" fillId="0" borderId="33" xfId="51" applyFont="1" applyBorder="1" applyAlignment="1">
      <alignment horizontal="center" vertical="center"/>
      <protection/>
    </xf>
    <xf numFmtId="0" fontId="3" fillId="0" borderId="20" xfId="51" applyFont="1" applyBorder="1" applyAlignment="1">
      <alignment horizontal="center"/>
      <protection/>
    </xf>
    <xf numFmtId="0" fontId="7" fillId="36" borderId="27" xfId="51" applyFont="1" applyFill="1" applyBorder="1" applyAlignment="1">
      <alignment horizontal="center" vertical="center" wrapText="1"/>
      <protection/>
    </xf>
    <xf numFmtId="0" fontId="5" fillId="0" borderId="22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3" fillId="0" borderId="33" xfId="51" applyFont="1" applyBorder="1" applyAlignment="1">
      <alignment horizontal="center"/>
      <protection/>
    </xf>
    <xf numFmtId="0" fontId="7" fillId="36" borderId="34" xfId="51" applyFont="1" applyFill="1" applyBorder="1" applyAlignment="1">
      <alignment horizontal="center" vertical="center" wrapText="1"/>
      <protection/>
    </xf>
    <xf numFmtId="0" fontId="5" fillId="33" borderId="26" xfId="0" applyFont="1" applyFill="1" applyBorder="1" applyAlignment="1">
      <alignment/>
    </xf>
    <xf numFmtId="0" fontId="5" fillId="0" borderId="2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9" fillId="33" borderId="26" xfId="52" applyFont="1" applyFill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26" xfId="0" applyFont="1" applyBorder="1" applyAlignment="1">
      <alignment wrapText="1"/>
    </xf>
    <xf numFmtId="0" fontId="9" fillId="33" borderId="26" xfId="52" applyFont="1" applyFill="1" applyBorder="1" applyAlignment="1">
      <alignment horizontal="center" vertical="center" wrapText="1"/>
      <protection/>
    </xf>
    <xf numFmtId="0" fontId="2" fillId="34" borderId="35" xfId="51" applyFont="1" applyFill="1" applyBorder="1" applyAlignment="1">
      <alignment horizontal="center"/>
      <protection/>
    </xf>
    <xf numFmtId="0" fontId="5" fillId="34" borderId="36" xfId="51" applyFont="1" applyFill="1" applyBorder="1" applyAlignment="1">
      <alignment wrapText="1"/>
      <protection/>
    </xf>
    <xf numFmtId="0" fontId="2" fillId="34" borderId="37" xfId="51" applyFont="1" applyFill="1" applyBorder="1" applyAlignment="1">
      <alignment horizontal="center"/>
      <protection/>
    </xf>
    <xf numFmtId="0" fontId="5" fillId="34" borderId="38" xfId="51" applyFont="1" applyFill="1" applyBorder="1" applyAlignment="1">
      <alignment wrapText="1"/>
      <protection/>
    </xf>
    <xf numFmtId="0" fontId="7" fillId="0" borderId="0" xfId="51" applyFont="1" applyBorder="1">
      <alignment/>
      <protection/>
    </xf>
    <xf numFmtId="0" fontId="7" fillId="36" borderId="0" xfId="52" applyFont="1" applyFill="1" applyBorder="1" applyAlignment="1">
      <alignment horizontal="center"/>
      <protection/>
    </xf>
    <xf numFmtId="0" fontId="5" fillId="36" borderId="0" xfId="52" applyFont="1" applyFill="1" applyBorder="1" applyAlignment="1">
      <alignment horizontal="center"/>
      <protection/>
    </xf>
    <xf numFmtId="0" fontId="2" fillId="0" borderId="27" xfId="51" applyFont="1" applyFill="1" applyBorder="1" applyAlignment="1">
      <alignment horizontal="center"/>
      <protection/>
    </xf>
    <xf numFmtId="0" fontId="7" fillId="0" borderId="27" xfId="51" applyFont="1" applyBorder="1" applyAlignment="1">
      <alignment horizontal="center"/>
      <protection/>
    </xf>
    <xf numFmtId="0" fontId="5" fillId="0" borderId="27" xfId="51" applyFont="1" applyBorder="1" applyAlignment="1">
      <alignment horizontal="right" wrapText="1"/>
      <protection/>
    </xf>
    <xf numFmtId="0" fontId="59" fillId="0" borderId="27" xfId="51" applyFont="1" applyFill="1" applyBorder="1" applyAlignment="1">
      <alignment horizontal="center" vertical="center"/>
      <protection/>
    </xf>
    <xf numFmtId="0" fontId="7" fillId="33" borderId="39" xfId="51" applyFont="1" applyFill="1" applyBorder="1" applyAlignment="1">
      <alignment horizontal="center" vertical="center"/>
      <protection/>
    </xf>
    <xf numFmtId="0" fontId="7" fillId="0" borderId="20" xfId="51" applyFont="1" applyBorder="1" applyAlignment="1">
      <alignment horizontal="center" vertical="center"/>
      <protection/>
    </xf>
    <xf numFmtId="0" fontId="7" fillId="0" borderId="20" xfId="51" applyFont="1" applyFill="1" applyBorder="1" applyAlignment="1">
      <alignment horizontal="center" vertical="center"/>
      <protection/>
    </xf>
    <xf numFmtId="0" fontId="5" fillId="0" borderId="23" xfId="51" applyFont="1" applyBorder="1" applyAlignment="1">
      <alignment horizontal="right" wrapText="1"/>
      <protection/>
    </xf>
    <xf numFmtId="0" fontId="59" fillId="33" borderId="27" xfId="51" applyFont="1" applyFill="1" applyBorder="1" applyAlignment="1">
      <alignment horizontal="center" vertical="center"/>
      <protection/>
    </xf>
    <xf numFmtId="0" fontId="8" fillId="35" borderId="21" xfId="51" applyFont="1" applyFill="1" applyBorder="1" applyAlignment="1">
      <alignment horizontal="center" vertical="center" wrapText="1"/>
      <protection/>
    </xf>
    <xf numFmtId="0" fontId="5" fillId="0" borderId="27" xfId="51" applyFont="1" applyBorder="1" applyAlignment="1">
      <alignment horizontal="center"/>
      <protection/>
    </xf>
    <xf numFmtId="0" fontId="5" fillId="33" borderId="27" xfId="51" applyFont="1" applyFill="1" applyBorder="1" applyAlignment="1">
      <alignment horizontal="center" vertical="center"/>
      <protection/>
    </xf>
    <xf numFmtId="0" fontId="5" fillId="33" borderId="22" xfId="51" applyFont="1" applyFill="1" applyBorder="1" applyAlignment="1">
      <alignment horizontal="center" vertical="center"/>
      <protection/>
    </xf>
    <xf numFmtId="0" fontId="5" fillId="33" borderId="20" xfId="51" applyFont="1" applyFill="1" applyBorder="1" applyAlignment="1">
      <alignment horizontal="center" vertical="center"/>
      <protection/>
    </xf>
    <xf numFmtId="0" fontId="2" fillId="33" borderId="40" xfId="51" applyFont="1" applyFill="1" applyBorder="1" applyAlignment="1">
      <alignment horizontal="center" vertical="center"/>
      <protection/>
    </xf>
    <xf numFmtId="0" fontId="3" fillId="0" borderId="41" xfId="51" applyFont="1" applyBorder="1" applyAlignment="1">
      <alignment horizontal="center"/>
      <protection/>
    </xf>
    <xf numFmtId="0" fontId="3" fillId="0" borderId="42" xfId="51" applyFont="1" applyBorder="1" applyAlignment="1">
      <alignment horizontal="center"/>
      <protection/>
    </xf>
    <xf numFmtId="0" fontId="7" fillId="0" borderId="15" xfId="51" applyFont="1" applyBorder="1">
      <alignment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1" fillId="35" borderId="43" xfId="51" applyFont="1" applyFill="1" applyBorder="1" applyAlignment="1">
      <alignment horizontal="center" vertical="center"/>
      <protection/>
    </xf>
    <xf numFmtId="0" fontId="60" fillId="0" borderId="34" xfId="51" applyFont="1" applyBorder="1" applyAlignment="1">
      <alignment horizontal="center"/>
      <protection/>
    </xf>
    <xf numFmtId="0" fontId="59" fillId="33" borderId="34" xfId="51" applyFont="1" applyFill="1" applyBorder="1" applyAlignment="1">
      <alignment horizontal="center" vertical="center"/>
      <protection/>
    </xf>
    <xf numFmtId="0" fontId="3" fillId="0" borderId="31" xfId="51" applyFont="1" applyBorder="1">
      <alignment/>
      <protection/>
    </xf>
    <xf numFmtId="0" fontId="7" fillId="36" borderId="22" xfId="51" applyFont="1" applyFill="1" applyBorder="1">
      <alignment/>
      <protection/>
    </xf>
    <xf numFmtId="0" fontId="59" fillId="0" borderId="34" xfId="51" applyFont="1" applyFill="1" applyBorder="1" applyAlignment="1">
      <alignment horizontal="center" vertical="center"/>
      <protection/>
    </xf>
    <xf numFmtId="0" fontId="7" fillId="0" borderId="31" xfId="51" applyFont="1" applyBorder="1">
      <alignment/>
      <protection/>
    </xf>
    <xf numFmtId="0" fontId="59" fillId="33" borderId="34" xfId="51" applyFont="1" applyFill="1" applyBorder="1" applyAlignment="1">
      <alignment horizontal="center"/>
      <protection/>
    </xf>
    <xf numFmtId="0" fontId="5" fillId="33" borderId="23" xfId="51" applyFont="1" applyFill="1" applyBorder="1" applyAlignment="1">
      <alignment horizontal="center" vertical="center"/>
      <protection/>
    </xf>
    <xf numFmtId="0" fontId="5" fillId="33" borderId="44" xfId="51" applyFont="1" applyFill="1" applyBorder="1" applyAlignment="1">
      <alignment horizontal="center" vertical="center"/>
      <protection/>
    </xf>
    <xf numFmtId="0" fontId="5" fillId="33" borderId="39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 vertical="center"/>
      <protection/>
    </xf>
    <xf numFmtId="0" fontId="61" fillId="0" borderId="15" xfId="51" applyFont="1" applyBorder="1">
      <alignment/>
      <protection/>
    </xf>
    <xf numFmtId="0" fontId="62" fillId="0" borderId="22" xfId="51" applyFont="1" applyBorder="1" applyAlignment="1">
      <alignment horizontal="center" vertical="center"/>
      <protection/>
    </xf>
    <xf numFmtId="0" fontId="62" fillId="33" borderId="15" xfId="51" applyFont="1" applyFill="1" applyBorder="1" applyAlignment="1">
      <alignment horizontal="center" vertical="center"/>
      <protection/>
    </xf>
    <xf numFmtId="0" fontId="61" fillId="36" borderId="15" xfId="51" applyFont="1" applyFill="1" applyBorder="1" applyAlignment="1">
      <alignment horizontal="center" vertical="center"/>
      <protection/>
    </xf>
    <xf numFmtId="0" fontId="61" fillId="36" borderId="22" xfId="51" applyFont="1" applyFill="1" applyBorder="1" applyAlignment="1">
      <alignment horizontal="center" vertical="center"/>
      <protection/>
    </xf>
    <xf numFmtId="0" fontId="61" fillId="36" borderId="15" xfId="51" applyFont="1" applyFill="1" applyBorder="1">
      <alignment/>
      <protection/>
    </xf>
    <xf numFmtId="0" fontId="61" fillId="36" borderId="0" xfId="51" applyFont="1" applyFill="1">
      <alignment/>
      <protection/>
    </xf>
    <xf numFmtId="0" fontId="61" fillId="36" borderId="41" xfId="51" applyFont="1" applyFill="1" applyBorder="1" applyAlignment="1">
      <alignment horizontal="center"/>
      <protection/>
    </xf>
    <xf numFmtId="0" fontId="61" fillId="36" borderId="22" xfId="51" applyFont="1" applyFill="1" applyBorder="1">
      <alignment/>
      <protection/>
    </xf>
    <xf numFmtId="0" fontId="61" fillId="36" borderId="27" xfId="51" applyFont="1" applyFill="1" applyBorder="1" applyAlignment="1">
      <alignment horizontal="center"/>
      <protection/>
    </xf>
    <xf numFmtId="0" fontId="61" fillId="36" borderId="45" xfId="51" applyFont="1" applyFill="1" applyBorder="1">
      <alignment/>
      <protection/>
    </xf>
    <xf numFmtId="0" fontId="61" fillId="37" borderId="46" xfId="51" applyFont="1" applyFill="1" applyBorder="1" applyAlignment="1">
      <alignment horizontal="center" vertical="center"/>
      <protection/>
    </xf>
    <xf numFmtId="0" fontId="61" fillId="0" borderId="15" xfId="51" applyFont="1" applyFill="1" applyBorder="1">
      <alignment/>
      <protection/>
    </xf>
    <xf numFmtId="0" fontId="62" fillId="37" borderId="46" xfId="51" applyFont="1" applyFill="1" applyBorder="1" applyAlignment="1">
      <alignment wrapText="1"/>
      <protection/>
    </xf>
    <xf numFmtId="0" fontId="61" fillId="36" borderId="46" xfId="51" applyFont="1" applyFill="1" applyBorder="1" applyAlignment="1">
      <alignment horizontal="center" vertical="center"/>
      <protection/>
    </xf>
    <xf numFmtId="0" fontId="61" fillId="36" borderId="39" xfId="51" applyFont="1" applyFill="1" applyBorder="1" applyAlignment="1">
      <alignment horizontal="center" vertical="center"/>
      <protection/>
    </xf>
    <xf numFmtId="0" fontId="62" fillId="37" borderId="46" xfId="51" applyFont="1" applyFill="1" applyBorder="1" applyAlignment="1">
      <alignment horizontal="left" vertical="center" wrapText="1"/>
      <protection/>
    </xf>
    <xf numFmtId="0" fontId="61" fillId="36" borderId="0" xfId="51" applyFont="1" applyFill="1" applyBorder="1">
      <alignment/>
      <protection/>
    </xf>
    <xf numFmtId="0" fontId="61" fillId="37" borderId="46" xfId="51" applyFont="1" applyFill="1" applyBorder="1" applyAlignment="1">
      <alignment horizontal="center"/>
      <protection/>
    </xf>
    <xf numFmtId="0" fontId="62" fillId="36" borderId="27" xfId="51" applyFont="1" applyFill="1" applyBorder="1" applyAlignment="1">
      <alignment horizontal="center" vertical="center"/>
      <protection/>
    </xf>
    <xf numFmtId="0" fontId="62" fillId="36" borderId="27" xfId="51" applyFont="1" applyFill="1" applyBorder="1" applyAlignment="1">
      <alignment horizontal="right" wrapText="1"/>
      <protection/>
    </xf>
    <xf numFmtId="0" fontId="5" fillId="0" borderId="26" xfId="51" applyFont="1" applyBorder="1" applyAlignment="1">
      <alignment horizontal="center"/>
      <protection/>
    </xf>
    <xf numFmtId="0" fontId="62" fillId="36" borderId="22" xfId="51" applyFont="1" applyFill="1" applyBorder="1" applyAlignment="1">
      <alignment horizontal="center" vertical="center"/>
      <protection/>
    </xf>
    <xf numFmtId="0" fontId="3" fillId="0" borderId="22" xfId="51" applyFont="1" applyBorder="1">
      <alignment/>
      <protection/>
    </xf>
    <xf numFmtId="0" fontId="5" fillId="33" borderId="47" xfId="51" applyFont="1" applyFill="1" applyBorder="1" applyAlignment="1">
      <alignment horizontal="center"/>
      <protection/>
    </xf>
    <xf numFmtId="0" fontId="5" fillId="0" borderId="44" xfId="51" applyFont="1" applyBorder="1" applyAlignment="1">
      <alignment horizontal="center" vertical="center"/>
      <protection/>
    </xf>
    <xf numFmtId="0" fontId="62" fillId="33" borderId="22" xfId="51" applyFont="1" applyFill="1" applyBorder="1" applyAlignment="1">
      <alignment horizontal="center" vertical="center"/>
      <protection/>
    </xf>
    <xf numFmtId="0" fontId="61" fillId="33" borderId="27" xfId="51" applyFont="1" applyFill="1" applyBorder="1" applyAlignment="1">
      <alignment horizontal="center"/>
      <protection/>
    </xf>
    <xf numFmtId="0" fontId="62" fillId="0" borderId="27" xfId="51" applyFont="1" applyBorder="1" applyAlignment="1">
      <alignment horizontal="right" wrapText="1"/>
      <protection/>
    </xf>
    <xf numFmtId="0" fontId="62" fillId="33" borderId="27" xfId="51" applyFont="1" applyFill="1" applyBorder="1" applyAlignment="1">
      <alignment horizontal="center" vertical="center"/>
      <protection/>
    </xf>
    <xf numFmtId="0" fontId="62" fillId="33" borderId="39" xfId="51" applyFont="1" applyFill="1" applyBorder="1" applyAlignment="1">
      <alignment horizontal="center" vertical="center"/>
      <protection/>
    </xf>
    <xf numFmtId="0" fontId="5" fillId="36" borderId="22" xfId="51" applyFont="1" applyFill="1" applyBorder="1" applyAlignment="1">
      <alignment horizontal="center" vertical="center" wrapText="1"/>
      <protection/>
    </xf>
    <xf numFmtId="0" fontId="7" fillId="0" borderId="22" xfId="51" applyFont="1" applyBorder="1">
      <alignment/>
      <protection/>
    </xf>
    <xf numFmtId="0" fontId="9" fillId="35" borderId="11" xfId="51" applyFont="1" applyFill="1" applyBorder="1" applyAlignment="1">
      <alignment horizontal="center" vertical="center" wrapText="1"/>
      <protection/>
    </xf>
    <xf numFmtId="0" fontId="7" fillId="36" borderId="27" xfId="51" applyFont="1" applyFill="1" applyBorder="1" applyAlignment="1">
      <alignment horizontal="center" vertical="center"/>
      <protection/>
    </xf>
    <xf numFmtId="0" fontId="5" fillId="36" borderId="27" xfId="51" applyFont="1" applyFill="1" applyBorder="1" applyAlignment="1">
      <alignment horizontal="center" vertical="center" wrapText="1"/>
      <protection/>
    </xf>
    <xf numFmtId="0" fontId="5" fillId="36" borderId="27" xfId="0" applyFont="1" applyFill="1" applyBorder="1" applyAlignment="1">
      <alignment/>
    </xf>
    <xf numFmtId="0" fontId="5" fillId="36" borderId="27" xfId="51" applyFont="1" applyFill="1" applyBorder="1" applyAlignment="1">
      <alignment wrapText="1"/>
      <protection/>
    </xf>
    <xf numFmtId="0" fontId="5" fillId="36" borderId="46" xfId="51" applyFont="1" applyFill="1" applyBorder="1" applyAlignment="1">
      <alignment horizontal="center" vertical="center" wrapText="1"/>
      <protection/>
    </xf>
    <xf numFmtId="0" fontId="5" fillId="36" borderId="22" xfId="51" applyFont="1" applyFill="1" applyBorder="1" applyAlignment="1">
      <alignment horizontal="center" vertical="center"/>
      <protection/>
    </xf>
    <xf numFmtId="0" fontId="5" fillId="36" borderId="39" xfId="51" applyFont="1" applyFill="1" applyBorder="1" applyAlignment="1">
      <alignment horizontal="center" vertical="center"/>
      <protection/>
    </xf>
    <xf numFmtId="0" fontId="5" fillId="36" borderId="15" xfId="51" applyFont="1" applyFill="1" applyBorder="1" applyAlignment="1">
      <alignment horizontal="center" vertical="center"/>
      <protection/>
    </xf>
    <xf numFmtId="0" fontId="5" fillId="36" borderId="39" xfId="51" applyFont="1" applyFill="1" applyBorder="1" applyAlignment="1">
      <alignment horizontal="center" vertical="center" wrapText="1"/>
      <protection/>
    </xf>
    <xf numFmtId="0" fontId="5" fillId="36" borderId="48" xfId="51" applyFont="1" applyFill="1" applyBorder="1" applyAlignment="1">
      <alignment horizontal="center" vertical="center" wrapText="1"/>
      <protection/>
    </xf>
    <xf numFmtId="0" fontId="7" fillId="36" borderId="15" xfId="51" applyFont="1" applyFill="1" applyBorder="1">
      <alignment/>
      <protection/>
    </xf>
    <xf numFmtId="0" fontId="7" fillId="36" borderId="0" xfId="51" applyFont="1" applyFill="1">
      <alignment/>
      <protection/>
    </xf>
    <xf numFmtId="0" fontId="5" fillId="36" borderId="49" xfId="51" applyFont="1" applyFill="1" applyBorder="1" applyAlignment="1">
      <alignment wrapText="1"/>
      <protection/>
    </xf>
    <xf numFmtId="0" fontId="5" fillId="36" borderId="43" xfId="51" applyFont="1" applyFill="1" applyBorder="1" applyAlignment="1">
      <alignment horizontal="center" vertical="center" wrapText="1"/>
      <protection/>
    </xf>
    <xf numFmtId="0" fontId="5" fillId="36" borderId="50" xfId="51" applyFont="1" applyFill="1" applyBorder="1" applyAlignment="1">
      <alignment horizontal="center" vertical="center"/>
      <protection/>
    </xf>
    <xf numFmtId="0" fontId="5" fillId="36" borderId="45" xfId="51" applyFont="1" applyFill="1" applyBorder="1" applyAlignment="1">
      <alignment horizontal="center" vertical="center"/>
      <protection/>
    </xf>
    <xf numFmtId="0" fontId="5" fillId="36" borderId="51" xfId="51" applyFont="1" applyFill="1" applyBorder="1" applyAlignment="1">
      <alignment horizontal="center" vertical="center"/>
      <protection/>
    </xf>
    <xf numFmtId="0" fontId="5" fillId="36" borderId="51" xfId="51" applyFont="1" applyFill="1" applyBorder="1" applyAlignment="1">
      <alignment horizontal="center" vertical="center" wrapText="1"/>
      <protection/>
    </xf>
    <xf numFmtId="0" fontId="7" fillId="36" borderId="45" xfId="51" applyFont="1" applyFill="1" applyBorder="1" applyAlignment="1">
      <alignment horizontal="center" vertical="center"/>
      <protection/>
    </xf>
    <xf numFmtId="0" fontId="5" fillId="36" borderId="52" xfId="51" applyFont="1" applyFill="1" applyBorder="1" applyAlignment="1">
      <alignment horizontal="center" vertical="center" wrapText="1"/>
      <protection/>
    </xf>
    <xf numFmtId="0" fontId="7" fillId="36" borderId="45" xfId="51" applyFont="1" applyFill="1" applyBorder="1">
      <alignment/>
      <protection/>
    </xf>
    <xf numFmtId="0" fontId="5" fillId="37" borderId="46" xfId="51" applyFont="1" applyFill="1" applyBorder="1" applyAlignment="1">
      <alignment wrapText="1"/>
      <protection/>
    </xf>
    <xf numFmtId="0" fontId="5" fillId="36" borderId="20" xfId="51" applyFont="1" applyFill="1" applyBorder="1" applyAlignment="1">
      <alignment horizontal="center" vertical="center"/>
      <protection/>
    </xf>
    <xf numFmtId="0" fontId="5" fillId="36" borderId="26" xfId="51" applyFont="1" applyFill="1" applyBorder="1" applyAlignment="1">
      <alignment horizontal="center" vertical="center" wrapText="1"/>
      <protection/>
    </xf>
    <xf numFmtId="0" fontId="5" fillId="36" borderId="15" xfId="51" applyFont="1" applyFill="1" applyBorder="1" applyAlignment="1">
      <alignment wrapText="1"/>
      <protection/>
    </xf>
    <xf numFmtId="0" fontId="5" fillId="36" borderId="15" xfId="51" applyFont="1" applyFill="1" applyBorder="1" applyAlignment="1">
      <alignment horizontal="center" vertical="center" wrapText="1"/>
      <protection/>
    </xf>
    <xf numFmtId="0" fontId="7" fillId="36" borderId="53" xfId="51" applyFont="1" applyFill="1" applyBorder="1" applyAlignment="1">
      <alignment horizontal="center" vertical="center"/>
      <protection/>
    </xf>
    <xf numFmtId="0" fontId="5" fillId="37" borderId="39" xfId="51" applyFont="1" applyFill="1" applyBorder="1" applyAlignment="1">
      <alignment horizontal="center" vertical="center" wrapText="1"/>
      <protection/>
    </xf>
    <xf numFmtId="0" fontId="5" fillId="37" borderId="26" xfId="51" applyFont="1" applyFill="1" applyBorder="1" applyAlignment="1">
      <alignment horizontal="center" vertical="center" wrapText="1"/>
      <protection/>
    </xf>
    <xf numFmtId="0" fontId="14" fillId="36" borderId="15" xfId="0" applyNumberFormat="1" applyFont="1" applyFill="1" applyBorder="1" applyAlignment="1">
      <alignment horizontal="center" vertical="center"/>
    </xf>
    <xf numFmtId="0" fontId="14" fillId="37" borderId="15" xfId="0" applyNumberFormat="1" applyFont="1" applyFill="1" applyBorder="1" applyAlignment="1">
      <alignment horizontal="center" vertical="center"/>
    </xf>
    <xf numFmtId="0" fontId="3" fillId="0" borderId="30" xfId="51" applyFont="1" applyBorder="1">
      <alignment/>
      <protection/>
    </xf>
    <xf numFmtId="0" fontId="5" fillId="36" borderId="54" xfId="51" applyFont="1" applyFill="1" applyBorder="1" applyAlignment="1">
      <alignment horizontal="center" vertical="center" wrapText="1"/>
      <protection/>
    </xf>
    <xf numFmtId="0" fontId="7" fillId="36" borderId="49" xfId="51" applyFont="1" applyFill="1" applyBorder="1" applyAlignment="1">
      <alignment horizontal="center" vertical="center"/>
      <protection/>
    </xf>
    <xf numFmtId="0" fontId="5" fillId="36" borderId="49" xfId="51" applyFont="1" applyFill="1" applyBorder="1" applyAlignment="1">
      <alignment horizontal="center" vertical="center" wrapText="1"/>
      <protection/>
    </xf>
    <xf numFmtId="0" fontId="5" fillId="36" borderId="15" xfId="0" applyFont="1" applyFill="1" applyBorder="1" applyAlignment="1">
      <alignment/>
    </xf>
    <xf numFmtId="0" fontId="7" fillId="36" borderId="31" xfId="51" applyFont="1" applyFill="1" applyBorder="1" applyAlignment="1">
      <alignment horizontal="center" vertical="center"/>
      <protection/>
    </xf>
    <xf numFmtId="0" fontId="5" fillId="36" borderId="49" xfId="51" applyFont="1" applyFill="1" applyBorder="1" applyAlignment="1">
      <alignment horizontal="center" vertical="center"/>
      <protection/>
    </xf>
    <xf numFmtId="0" fontId="7" fillId="36" borderId="49" xfId="51" applyFont="1" applyFill="1" applyBorder="1" applyAlignment="1">
      <alignment horizontal="center" vertical="center" wrapText="1"/>
      <protection/>
    </xf>
    <xf numFmtId="0" fontId="7" fillId="36" borderId="50" xfId="51" applyFont="1" applyFill="1" applyBorder="1" applyAlignment="1">
      <alignment horizontal="center" vertical="center"/>
      <protection/>
    </xf>
    <xf numFmtId="0" fontId="7" fillId="36" borderId="51" xfId="51" applyFont="1" applyFill="1" applyBorder="1" applyAlignment="1">
      <alignment horizontal="center" vertical="center"/>
      <protection/>
    </xf>
    <xf numFmtId="0" fontId="7" fillId="36" borderId="39" xfId="51" applyFont="1" applyFill="1" applyBorder="1" applyAlignment="1">
      <alignment horizontal="center" vertical="center"/>
      <protection/>
    </xf>
    <xf numFmtId="0" fontId="7" fillId="36" borderId="39" xfId="51" applyFont="1" applyFill="1" applyBorder="1">
      <alignment/>
      <protection/>
    </xf>
    <xf numFmtId="0" fontId="3" fillId="0" borderId="45" xfId="51" applyFont="1" applyBorder="1">
      <alignment/>
      <protection/>
    </xf>
    <xf numFmtId="0" fontId="3" fillId="36" borderId="45" xfId="51" applyFont="1" applyFill="1" applyBorder="1">
      <alignment/>
      <protection/>
    </xf>
    <xf numFmtId="0" fontId="5" fillId="33" borderId="34" xfId="51" applyFont="1" applyFill="1" applyBorder="1" applyAlignment="1">
      <alignment horizontal="center" vertical="center"/>
      <protection/>
    </xf>
    <xf numFmtId="0" fontId="7" fillId="36" borderId="20" xfId="51" applyFont="1" applyFill="1" applyBorder="1">
      <alignment/>
      <protection/>
    </xf>
    <xf numFmtId="0" fontId="7" fillId="36" borderId="33" xfId="51" applyFont="1" applyFill="1" applyBorder="1" applyAlignment="1">
      <alignment horizontal="center" vertical="center"/>
      <protection/>
    </xf>
    <xf numFmtId="0" fontId="7" fillId="36" borderId="30" xfId="51" applyFont="1" applyFill="1" applyBorder="1" applyAlignment="1">
      <alignment horizontal="center" vertical="center"/>
      <protection/>
    </xf>
    <xf numFmtId="0" fontId="7" fillId="36" borderId="46" xfId="51" applyFont="1" applyFill="1" applyBorder="1" applyAlignment="1">
      <alignment horizontal="center" vertical="center"/>
      <protection/>
    </xf>
    <xf numFmtId="0" fontId="3" fillId="0" borderId="33" xfId="51" applyFont="1" applyFill="1" applyBorder="1" applyAlignment="1">
      <alignment horizontal="center"/>
      <protection/>
    </xf>
    <xf numFmtId="0" fontId="3" fillId="0" borderId="20" xfId="51" applyFont="1" applyFill="1" applyBorder="1" applyAlignment="1">
      <alignment horizontal="center"/>
      <protection/>
    </xf>
    <xf numFmtId="0" fontId="3" fillId="0" borderId="55" xfId="51" applyFont="1" applyFill="1" applyBorder="1" applyAlignment="1">
      <alignment horizontal="center"/>
      <protection/>
    </xf>
    <xf numFmtId="0" fontId="60" fillId="33" borderId="15" xfId="51" applyFont="1" applyFill="1" applyBorder="1" applyAlignment="1">
      <alignment horizontal="center" vertical="center"/>
      <protection/>
    </xf>
    <xf numFmtId="0" fontId="59" fillId="33" borderId="15" xfId="51" applyFont="1" applyFill="1" applyBorder="1" applyAlignment="1">
      <alignment horizontal="center" vertical="center" wrapText="1"/>
      <protection/>
    </xf>
    <xf numFmtId="0" fontId="59" fillId="33" borderId="15" xfId="51" applyFont="1" applyFill="1" applyBorder="1" applyAlignment="1">
      <alignment horizontal="center" vertical="center"/>
      <protection/>
    </xf>
    <xf numFmtId="0" fontId="63" fillId="36" borderId="0" xfId="51" applyFont="1" applyFill="1" applyBorder="1" applyAlignment="1">
      <alignment horizontal="center" vertical="center" wrapText="1"/>
      <protection/>
    </xf>
    <xf numFmtId="0" fontId="63" fillId="36" borderId="0" xfId="51" applyFont="1" applyFill="1" applyBorder="1" applyAlignment="1">
      <alignment horizontal="center" wrapText="1"/>
      <protection/>
    </xf>
    <xf numFmtId="0" fontId="3" fillId="0" borderId="13" xfId="51" applyFont="1" applyBorder="1" applyAlignment="1">
      <alignment horizontal="center"/>
      <protection/>
    </xf>
    <xf numFmtId="0" fontId="11" fillId="35" borderId="56" xfId="51" applyFont="1" applyFill="1" applyBorder="1" applyAlignment="1">
      <alignment horizontal="center" vertical="center"/>
      <protection/>
    </xf>
    <xf numFmtId="0" fontId="64" fillId="36" borderId="0" xfId="51" applyFont="1" applyFill="1" applyBorder="1" applyAlignment="1">
      <alignment horizontal="center" vertical="center"/>
      <protection/>
    </xf>
    <xf numFmtId="164" fontId="64" fillId="36" borderId="0" xfId="51" applyNumberFormat="1" applyFont="1" applyFill="1" applyBorder="1" applyAlignment="1">
      <alignment horizontal="center" vertical="center" wrapText="1"/>
      <protection/>
    </xf>
    <xf numFmtId="0" fontId="3" fillId="0" borderId="57" xfId="51" applyFont="1" applyBorder="1" applyAlignment="1">
      <alignment horizontal="center"/>
      <protection/>
    </xf>
    <xf numFmtId="0" fontId="5" fillId="34" borderId="13" xfId="52" applyFont="1" applyFill="1" applyBorder="1">
      <alignment/>
      <protection/>
    </xf>
    <xf numFmtId="0" fontId="5" fillId="34" borderId="58" xfId="51" applyFont="1" applyFill="1" applyBorder="1" applyAlignment="1">
      <alignment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5" fillId="33" borderId="15" xfId="51" applyFont="1" applyFill="1" applyBorder="1" applyAlignment="1">
      <alignment wrapText="1"/>
      <protection/>
    </xf>
    <xf numFmtId="0" fontId="5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51" applyFont="1" applyFill="1" applyBorder="1" applyAlignment="1">
      <alignment horizontal="center" vertical="center" wrapText="1"/>
      <protection/>
    </xf>
    <xf numFmtId="0" fontId="5" fillId="33" borderId="15" xfId="5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7" borderId="58" xfId="51" applyFont="1" applyFill="1" applyBorder="1" applyAlignment="1">
      <alignment wrapText="1"/>
      <protection/>
    </xf>
    <xf numFmtId="0" fontId="7" fillId="0" borderId="15" xfId="51" applyFont="1" applyFill="1" applyBorder="1" applyAlignment="1">
      <alignment horizontal="center" vertical="center" wrapText="1"/>
      <protection/>
    </xf>
    <xf numFmtId="0" fontId="7" fillId="0" borderId="26" xfId="51" applyFont="1" applyFill="1" applyBorder="1" applyAlignment="1">
      <alignment horizontal="center" vertical="center" wrapText="1"/>
      <protection/>
    </xf>
    <xf numFmtId="0" fontId="7" fillId="0" borderId="27" xfId="51" applyFont="1" applyFill="1" applyBorder="1" applyAlignment="1">
      <alignment horizontal="center" vertical="center" wrapText="1"/>
      <protection/>
    </xf>
    <xf numFmtId="0" fontId="5" fillId="0" borderId="48" xfId="51" applyFont="1" applyFill="1" applyBorder="1" applyAlignment="1">
      <alignment horizontal="center" vertical="center" wrapText="1"/>
      <protection/>
    </xf>
    <xf numFmtId="0" fontId="5" fillId="0" borderId="39" xfId="51" applyFont="1" applyFill="1" applyBorder="1" applyAlignment="1">
      <alignment horizontal="center" vertical="center" wrapText="1"/>
      <protection/>
    </xf>
    <xf numFmtId="0" fontId="9" fillId="0" borderId="39" xfId="51" applyFont="1" applyFill="1" applyBorder="1" applyAlignment="1">
      <alignment horizontal="center" vertical="center" wrapText="1"/>
      <protection/>
    </xf>
    <xf numFmtId="0" fontId="7" fillId="0" borderId="55" xfId="51" applyFont="1" applyFill="1" applyBorder="1" applyAlignment="1">
      <alignment horizontal="center" vertical="center"/>
      <protection/>
    </xf>
    <xf numFmtId="0" fontId="7" fillId="0" borderId="59" xfId="51" applyFont="1" applyFill="1" applyBorder="1" applyAlignment="1">
      <alignment horizontal="center" vertical="center" wrapText="1"/>
      <protection/>
    </xf>
    <xf numFmtId="0" fontId="7" fillId="0" borderId="60" xfId="51" applyFont="1" applyFill="1" applyBorder="1" applyAlignment="1">
      <alignment horizontal="center" vertical="center" wrapText="1"/>
      <protection/>
    </xf>
    <xf numFmtId="0" fontId="5" fillId="0" borderId="61" xfId="51" applyFont="1" applyFill="1" applyBorder="1" applyAlignment="1">
      <alignment horizontal="center" vertical="center" wrapText="1"/>
      <protection/>
    </xf>
    <xf numFmtId="0" fontId="7" fillId="0" borderId="59" xfId="51" applyFont="1" applyFill="1" applyBorder="1" applyAlignment="1">
      <alignment horizontal="center" vertical="center"/>
      <protection/>
    </xf>
    <xf numFmtId="0" fontId="9" fillId="0" borderId="62" xfId="51" applyFont="1" applyFill="1" applyBorder="1" applyAlignment="1">
      <alignment horizontal="center" vertical="center" wrapText="1"/>
      <protection/>
    </xf>
    <xf numFmtId="0" fontId="5" fillId="34" borderId="17" xfId="51" applyFont="1" applyFill="1" applyBorder="1" applyAlignment="1">
      <alignment wrapText="1"/>
      <protection/>
    </xf>
    <xf numFmtId="0" fontId="5" fillId="0" borderId="26" xfId="51" applyFont="1" applyFill="1" applyBorder="1" applyAlignment="1">
      <alignment wrapText="1"/>
      <protection/>
    </xf>
    <xf numFmtId="0" fontId="5" fillId="0" borderId="32" xfId="0" applyFont="1" applyFill="1" applyBorder="1" applyAlignment="1">
      <alignment vertical="center" wrapText="1"/>
    </xf>
    <xf numFmtId="0" fontId="5" fillId="0" borderId="63" xfId="51" applyFont="1" applyFill="1" applyBorder="1" applyAlignment="1">
      <alignment wrapText="1"/>
      <protection/>
    </xf>
    <xf numFmtId="0" fontId="2" fillId="0" borderId="0" xfId="51" applyFont="1">
      <alignment/>
      <protection/>
    </xf>
    <xf numFmtId="0" fontId="6" fillId="35" borderId="56" xfId="51" applyFont="1" applyFill="1" applyBorder="1" applyAlignment="1">
      <alignment horizontal="center" vertical="center" wrapText="1"/>
      <protection/>
    </xf>
    <xf numFmtId="0" fontId="6" fillId="35" borderId="10" xfId="51" applyFont="1" applyFill="1" applyBorder="1" applyAlignment="1">
      <alignment horizontal="center" vertical="center" wrapText="1"/>
      <protection/>
    </xf>
    <xf numFmtId="0" fontId="5" fillId="35" borderId="21" xfId="51" applyFont="1" applyFill="1" applyBorder="1" applyAlignment="1">
      <alignment horizontal="center" vertical="center" wrapText="1"/>
      <protection/>
    </xf>
    <xf numFmtId="0" fontId="6" fillId="35" borderId="21" xfId="51" applyFont="1" applyFill="1" applyBorder="1" applyAlignment="1">
      <alignment horizontal="center" vertical="center" wrapText="1"/>
      <protection/>
    </xf>
    <xf numFmtId="0" fontId="9" fillId="35" borderId="64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7" fillId="34" borderId="58" xfId="51" applyFont="1" applyFill="1" applyBorder="1" applyAlignment="1">
      <alignment wrapText="1"/>
      <protection/>
    </xf>
    <xf numFmtId="0" fontId="60" fillId="0" borderId="34" xfId="51" applyFont="1" applyFill="1" applyBorder="1" applyAlignment="1">
      <alignment horizontal="center" vertical="center"/>
      <protection/>
    </xf>
    <xf numFmtId="0" fontId="7" fillId="0" borderId="22" xfId="51" applyFont="1" applyBorder="1" applyAlignment="1">
      <alignment horizontal="center" vertical="center"/>
      <protection/>
    </xf>
    <xf numFmtId="0" fontId="7" fillId="37" borderId="46" xfId="51" applyFont="1" applyFill="1" applyBorder="1" applyAlignment="1">
      <alignment horizontal="center" vertical="center"/>
      <protection/>
    </xf>
    <xf numFmtId="0" fontId="7" fillId="37" borderId="46" xfId="51" applyFont="1" applyFill="1" applyBorder="1" applyAlignment="1">
      <alignment horizontal="center" vertical="center" wrapText="1"/>
      <protection/>
    </xf>
    <xf numFmtId="0" fontId="5" fillId="37" borderId="46" xfId="51" applyFont="1" applyFill="1" applyBorder="1" applyAlignment="1">
      <alignment horizontal="center" vertical="center" wrapText="1"/>
      <protection/>
    </xf>
    <xf numFmtId="0" fontId="5" fillId="37" borderId="22" xfId="51" applyFont="1" applyFill="1" applyBorder="1" applyAlignment="1">
      <alignment horizontal="center" vertical="center"/>
      <protection/>
    </xf>
    <xf numFmtId="0" fontId="5" fillId="37" borderId="15" xfId="51" applyFont="1" applyFill="1" applyBorder="1" applyAlignment="1">
      <alignment horizontal="center" vertical="center"/>
      <protection/>
    </xf>
    <xf numFmtId="0" fontId="7" fillId="37" borderId="22" xfId="51" applyFont="1" applyFill="1" applyBorder="1" applyAlignment="1">
      <alignment horizontal="center" vertical="center"/>
      <protection/>
    </xf>
    <xf numFmtId="0" fontId="7" fillId="37" borderId="15" xfId="51" applyFont="1" applyFill="1" applyBorder="1" applyAlignment="1">
      <alignment horizontal="center"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5" fillId="36" borderId="34" xfId="51" applyFont="1" applyFill="1" applyBorder="1" applyAlignment="1">
      <alignment horizontal="center" vertical="center" wrapText="1"/>
      <protection/>
    </xf>
    <xf numFmtId="0" fontId="5" fillId="36" borderId="65" xfId="51" applyFont="1" applyFill="1" applyBorder="1" applyAlignment="1">
      <alignment horizontal="center" vertical="center" wrapText="1"/>
      <protection/>
    </xf>
    <xf numFmtId="0" fontId="5" fillId="36" borderId="32" xfId="51" applyFont="1" applyFill="1" applyBorder="1" applyAlignment="1">
      <alignment horizontal="center" vertical="center" wrapText="1"/>
      <protection/>
    </xf>
    <xf numFmtId="0" fontId="7" fillId="36" borderId="45" xfId="51" applyFont="1" applyFill="1" applyBorder="1" applyAlignment="1">
      <alignment horizontal="center" vertical="center" wrapText="1"/>
      <protection/>
    </xf>
    <xf numFmtId="0" fontId="5" fillId="36" borderId="39" xfId="51" applyFont="1" applyFill="1" applyBorder="1">
      <alignment/>
      <protection/>
    </xf>
    <xf numFmtId="0" fontId="9" fillId="36" borderId="39" xfId="51" applyFont="1" applyFill="1" applyBorder="1" applyAlignment="1">
      <alignment horizontal="center" vertical="center" wrapText="1"/>
      <protection/>
    </xf>
    <xf numFmtId="0" fontId="9" fillId="36" borderId="51" xfId="51" applyFont="1" applyFill="1" applyBorder="1" applyAlignment="1">
      <alignment horizontal="center" vertical="center" wrapText="1"/>
      <protection/>
    </xf>
    <xf numFmtId="0" fontId="7" fillId="36" borderId="60" xfId="51" applyFont="1" applyFill="1" applyBorder="1" applyAlignment="1">
      <alignment horizontal="center" vertical="center"/>
      <protection/>
    </xf>
    <xf numFmtId="0" fontId="7" fillId="36" borderId="60" xfId="51" applyFont="1" applyFill="1" applyBorder="1" applyAlignment="1">
      <alignment horizontal="center" vertical="center" wrapText="1"/>
      <protection/>
    </xf>
    <xf numFmtId="0" fontId="5" fillId="36" borderId="60" xfId="51" applyFont="1" applyFill="1" applyBorder="1" applyAlignment="1">
      <alignment horizontal="center" vertical="center" wrapText="1"/>
      <protection/>
    </xf>
    <xf numFmtId="0" fontId="7" fillId="36" borderId="42" xfId="51" applyFont="1" applyFill="1" applyBorder="1" applyAlignment="1">
      <alignment horizontal="center" vertical="center" wrapText="1"/>
      <protection/>
    </xf>
    <xf numFmtId="0" fontId="7" fillId="36" borderId="41" xfId="51" applyFont="1" applyFill="1" applyBorder="1" applyAlignment="1">
      <alignment horizontal="center" vertical="center" wrapText="1"/>
      <protection/>
    </xf>
    <xf numFmtId="0" fontId="7" fillId="36" borderId="66" xfId="51" applyFont="1" applyFill="1" applyBorder="1" applyAlignment="1">
      <alignment horizontal="center" vertical="center" wrapText="1"/>
      <protection/>
    </xf>
    <xf numFmtId="0" fontId="7" fillId="36" borderId="26" xfId="51" applyFont="1" applyFill="1" applyBorder="1" applyAlignment="1">
      <alignment horizontal="center" vertical="center" wrapText="1"/>
      <protection/>
    </xf>
    <xf numFmtId="0" fontId="5" fillId="36" borderId="67" xfId="51" applyFont="1" applyFill="1" applyBorder="1" applyAlignment="1">
      <alignment horizontal="center" vertical="center" wrapText="1"/>
      <protection/>
    </xf>
    <xf numFmtId="0" fontId="5" fillId="36" borderId="48" xfId="51" applyFont="1" applyFill="1" applyBorder="1" applyAlignment="1">
      <alignment horizontal="center" vertical="center"/>
      <protection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3" borderId="22" xfId="51" applyFont="1" applyFill="1" applyBorder="1" applyAlignment="1">
      <alignment horizontal="center" vertical="center"/>
      <protection/>
    </xf>
    <xf numFmtId="0" fontId="7" fillId="0" borderId="22" xfId="51" applyFont="1" applyFill="1" applyBorder="1" applyAlignment="1">
      <alignment horizontal="center" vertical="center"/>
      <protection/>
    </xf>
    <xf numFmtId="0" fontId="5" fillId="34" borderId="0" xfId="51" applyFont="1" applyFill="1" applyBorder="1" applyAlignment="1">
      <alignment wrapText="1"/>
      <protection/>
    </xf>
    <xf numFmtId="0" fontId="7" fillId="34" borderId="0" xfId="51" applyFont="1" applyFill="1" applyBorder="1" applyAlignment="1">
      <alignment wrapText="1"/>
      <protection/>
    </xf>
    <xf numFmtId="0" fontId="5" fillId="33" borderId="3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7" fillId="0" borderId="39" xfId="51" applyFont="1" applyBorder="1">
      <alignment/>
      <protection/>
    </xf>
    <xf numFmtId="0" fontId="5" fillId="34" borderId="67" xfId="51" applyFont="1" applyFill="1" applyBorder="1" applyAlignment="1">
      <alignment wrapText="1"/>
      <protection/>
    </xf>
    <xf numFmtId="0" fontId="5" fillId="34" borderId="68" xfId="51" applyFont="1" applyFill="1" applyBorder="1" applyAlignment="1">
      <alignment wrapText="1"/>
      <protection/>
    </xf>
    <xf numFmtId="0" fontId="9" fillId="33" borderId="39" xfId="51" applyFont="1" applyFill="1" applyBorder="1" applyAlignment="1">
      <alignment horizontal="center" vertical="center" wrapText="1"/>
      <protection/>
    </xf>
    <xf numFmtId="0" fontId="9" fillId="33" borderId="39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0" fontId="5" fillId="0" borderId="39" xfId="51" applyFont="1" applyBorder="1">
      <alignment/>
      <protection/>
    </xf>
    <xf numFmtId="0" fontId="5" fillId="33" borderId="39" xfId="51" applyFont="1" applyFill="1" applyBorder="1" applyAlignment="1">
      <alignment horizontal="center" vertical="center" wrapText="1"/>
      <protection/>
    </xf>
    <xf numFmtId="0" fontId="9" fillId="33" borderId="39" xfId="52" applyFont="1" applyFill="1" applyBorder="1" applyAlignment="1">
      <alignment horizontal="center" vertical="center"/>
      <protection/>
    </xf>
    <xf numFmtId="0" fontId="9" fillId="33" borderId="39" xfId="52" applyFont="1" applyFill="1" applyBorder="1" applyAlignment="1">
      <alignment horizontal="center" vertical="center" wrapText="1"/>
      <protection/>
    </xf>
    <xf numFmtId="0" fontId="7" fillId="33" borderId="45" xfId="51" applyFont="1" applyFill="1" applyBorder="1" applyAlignment="1">
      <alignment horizontal="center" vertical="center"/>
      <protection/>
    </xf>
    <xf numFmtId="0" fontId="7" fillId="33" borderId="45" xfId="51" applyFont="1" applyFill="1" applyBorder="1" applyAlignment="1">
      <alignment horizontal="center" vertical="center" wrapText="1"/>
      <protection/>
    </xf>
    <xf numFmtId="0" fontId="5" fillId="33" borderId="51" xfId="51" applyFont="1" applyFill="1" applyBorder="1" applyAlignment="1">
      <alignment horizontal="center" vertical="center" wrapText="1"/>
      <protection/>
    </xf>
    <xf numFmtId="0" fontId="5" fillId="33" borderId="50" xfId="51" applyFont="1" applyFill="1" applyBorder="1" applyAlignment="1">
      <alignment horizontal="center" vertical="center"/>
      <protection/>
    </xf>
    <xf numFmtId="0" fontId="5" fillId="33" borderId="45" xfId="51" applyFont="1" applyFill="1" applyBorder="1" applyAlignment="1">
      <alignment horizontal="center" vertical="center"/>
      <protection/>
    </xf>
    <xf numFmtId="0" fontId="9" fillId="33" borderId="51" xfId="51" applyFont="1" applyFill="1" applyBorder="1" applyAlignment="1">
      <alignment horizontal="center" vertical="center" wrapText="1"/>
      <protection/>
    </xf>
    <xf numFmtId="0" fontId="7" fillId="33" borderId="50" xfId="51" applyFont="1" applyFill="1" applyBorder="1" applyAlignment="1">
      <alignment horizontal="center" vertical="center"/>
      <protection/>
    </xf>
    <xf numFmtId="0" fontId="59" fillId="33" borderId="50" xfId="51" applyFont="1" applyFill="1" applyBorder="1" applyAlignment="1">
      <alignment horizontal="center" vertical="center"/>
      <protection/>
    </xf>
    <xf numFmtId="0" fontId="59" fillId="33" borderId="45" xfId="51" applyFont="1" applyFill="1" applyBorder="1" applyAlignment="1">
      <alignment horizontal="center" vertical="center"/>
      <protection/>
    </xf>
    <xf numFmtId="0" fontId="2" fillId="33" borderId="18" xfId="51" applyFont="1" applyFill="1" applyBorder="1" applyAlignment="1">
      <alignment horizontal="center" vertical="center"/>
      <protection/>
    </xf>
    <xf numFmtId="0" fontId="5" fillId="36" borderId="60" xfId="51" applyFont="1" applyFill="1" applyBorder="1" applyAlignment="1">
      <alignment horizontal="center" vertical="center"/>
      <protection/>
    </xf>
    <xf numFmtId="0" fontId="5" fillId="36" borderId="69" xfId="51" applyFont="1" applyFill="1" applyBorder="1" applyAlignment="1">
      <alignment horizontal="center" vertical="center"/>
      <protection/>
    </xf>
    <xf numFmtId="0" fontId="5" fillId="36" borderId="59" xfId="51" applyFont="1" applyFill="1" applyBorder="1" applyAlignment="1">
      <alignment horizontal="center" vertical="center"/>
      <protection/>
    </xf>
    <xf numFmtId="0" fontId="5" fillId="36" borderId="61" xfId="51" applyFont="1" applyFill="1" applyBorder="1" applyAlignment="1">
      <alignment horizontal="center" vertical="center"/>
      <protection/>
    </xf>
    <xf numFmtId="0" fontId="7" fillId="36" borderId="70" xfId="51" applyFont="1" applyFill="1" applyBorder="1" applyAlignment="1">
      <alignment horizontal="center" vertical="center"/>
      <protection/>
    </xf>
    <xf numFmtId="0" fontId="7" fillId="36" borderId="59" xfId="51" applyFont="1" applyFill="1" applyBorder="1" applyAlignment="1">
      <alignment horizontal="center" vertical="center"/>
      <protection/>
    </xf>
    <xf numFmtId="0" fontId="7" fillId="36" borderId="62" xfId="51" applyFont="1" applyFill="1" applyBorder="1" applyAlignment="1">
      <alignment horizontal="center" vertical="center"/>
      <protection/>
    </xf>
    <xf numFmtId="0" fontId="5" fillId="36" borderId="70" xfId="51" applyFont="1" applyFill="1" applyBorder="1" applyAlignment="1">
      <alignment horizontal="center" vertical="center"/>
      <protection/>
    </xf>
    <xf numFmtId="0" fontId="5" fillId="33" borderId="71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33" borderId="68" xfId="51" applyFont="1" applyFill="1" applyBorder="1" applyAlignment="1">
      <alignment horizontal="center" vertical="center"/>
      <protection/>
    </xf>
    <xf numFmtId="0" fontId="7" fillId="0" borderId="71" xfId="51" applyFont="1" applyBorder="1" applyAlignment="1">
      <alignment horizontal="center" vertical="center"/>
      <protection/>
    </xf>
    <xf numFmtId="0" fontId="5" fillId="33" borderId="35" xfId="51" applyFont="1" applyFill="1" applyBorder="1" applyAlignment="1">
      <alignment horizontal="center" vertical="center"/>
      <protection/>
    </xf>
    <xf numFmtId="0" fontId="62" fillId="33" borderId="35" xfId="51" applyFont="1" applyFill="1" applyBorder="1" applyAlignment="1">
      <alignment horizontal="center" vertical="center"/>
      <protection/>
    </xf>
    <xf numFmtId="0" fontId="62" fillId="33" borderId="72" xfId="51" applyFont="1" applyFill="1" applyBorder="1" applyAlignment="1">
      <alignment horizontal="center" vertical="center"/>
      <protection/>
    </xf>
    <xf numFmtId="0" fontId="62" fillId="33" borderId="73" xfId="51" applyFont="1" applyFill="1" applyBorder="1" applyAlignment="1">
      <alignment horizontal="center" vertical="center"/>
      <protection/>
    </xf>
    <xf numFmtId="0" fontId="62" fillId="33" borderId="19" xfId="51" applyFont="1" applyFill="1" applyBorder="1" applyAlignment="1">
      <alignment horizontal="center" vertical="center"/>
      <protection/>
    </xf>
    <xf numFmtId="0" fontId="61" fillId="0" borderId="72" xfId="51" applyFont="1" applyBorder="1" applyAlignment="1">
      <alignment horizontal="center" vertical="center"/>
      <protection/>
    </xf>
    <xf numFmtId="0" fontId="62" fillId="0" borderId="72" xfId="51" applyFont="1" applyBorder="1" applyAlignment="1">
      <alignment horizontal="center" vertical="center"/>
      <protection/>
    </xf>
    <xf numFmtId="0" fontId="62" fillId="0" borderId="56" xfId="51" applyFont="1" applyBorder="1" applyAlignment="1">
      <alignment horizontal="center" vertical="center"/>
      <protection/>
    </xf>
    <xf numFmtId="0" fontId="5" fillId="33" borderId="72" xfId="51" applyFont="1" applyFill="1" applyBorder="1" applyAlignment="1">
      <alignment horizontal="center" vertical="center"/>
      <protection/>
    </xf>
    <xf numFmtId="0" fontId="5" fillId="33" borderId="73" xfId="51" applyFont="1" applyFill="1" applyBorder="1" applyAlignment="1">
      <alignment horizontal="center" vertical="center"/>
      <protection/>
    </xf>
    <xf numFmtId="0" fontId="5" fillId="33" borderId="19" xfId="51" applyFont="1" applyFill="1" applyBorder="1" applyAlignment="1">
      <alignment horizontal="center" vertical="center"/>
      <protection/>
    </xf>
    <xf numFmtId="0" fontId="7" fillId="0" borderId="72" xfId="51" applyFont="1" applyBorder="1" applyAlignment="1">
      <alignment horizontal="center" vertical="center"/>
      <protection/>
    </xf>
    <xf numFmtId="0" fontId="5" fillId="0" borderId="72" xfId="51" applyFont="1" applyBorder="1" applyAlignment="1">
      <alignment horizontal="center" vertical="center"/>
      <protection/>
    </xf>
    <xf numFmtId="0" fontId="7" fillId="33" borderId="18" xfId="51" applyFont="1" applyFill="1" applyBorder="1" applyAlignment="1">
      <alignment horizontal="center" vertical="center"/>
      <protection/>
    </xf>
    <xf numFmtId="0" fontId="7" fillId="33" borderId="73" xfId="51" applyFont="1" applyFill="1" applyBorder="1" applyAlignment="1">
      <alignment horizontal="center" vertical="center"/>
      <protection/>
    </xf>
    <xf numFmtId="0" fontId="7" fillId="33" borderId="19" xfId="51" applyFont="1" applyFill="1" applyBorder="1" applyAlignment="1">
      <alignment horizontal="center" vertical="center"/>
      <protection/>
    </xf>
    <xf numFmtId="0" fontId="7" fillId="0" borderId="18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horizontal="center" vertical="center"/>
      <protection/>
    </xf>
    <xf numFmtId="0" fontId="7" fillId="0" borderId="35" xfId="51" applyFont="1" applyBorder="1" applyAlignment="1">
      <alignment horizontal="center" vertical="center"/>
      <protection/>
    </xf>
    <xf numFmtId="0" fontId="5" fillId="0" borderId="71" xfId="51" applyFont="1" applyBorder="1" applyAlignment="1">
      <alignment horizontal="center" vertical="center"/>
      <protection/>
    </xf>
    <xf numFmtId="0" fontId="5" fillId="0" borderId="56" xfId="51" applyFont="1" applyBorder="1" applyAlignment="1">
      <alignment horizontal="center" vertical="center"/>
      <protection/>
    </xf>
    <xf numFmtId="0" fontId="59" fillId="33" borderId="46" xfId="51" applyFont="1" applyFill="1" applyBorder="1" applyAlignment="1">
      <alignment horizontal="center"/>
      <protection/>
    </xf>
    <xf numFmtId="0" fontId="5" fillId="37" borderId="20" xfId="51" applyFont="1" applyFill="1" applyBorder="1" applyAlignment="1">
      <alignment horizontal="center" vertical="center"/>
      <protection/>
    </xf>
    <xf numFmtId="0" fontId="7" fillId="37" borderId="20" xfId="51" applyFont="1" applyFill="1" applyBorder="1" applyAlignment="1">
      <alignment horizontal="center" vertical="center"/>
      <protection/>
    </xf>
    <xf numFmtId="0" fontId="7" fillId="36" borderId="46" xfId="51" applyFont="1" applyFill="1" applyBorder="1" applyAlignment="1">
      <alignment horizontal="center" vertical="center" wrapText="1"/>
      <protection/>
    </xf>
    <xf numFmtId="0" fontId="5" fillId="36" borderId="22" xfId="51" applyFont="1" applyFill="1" applyBorder="1">
      <alignment/>
      <protection/>
    </xf>
    <xf numFmtId="0" fontId="5" fillId="36" borderId="15" xfId="51" applyFont="1" applyFill="1" applyBorder="1">
      <alignment/>
      <protection/>
    </xf>
    <xf numFmtId="0" fontId="7" fillId="36" borderId="15" xfId="51" applyFont="1" applyFill="1" applyBorder="1" applyAlignment="1">
      <alignment horizontal="center"/>
      <protection/>
    </xf>
    <xf numFmtId="0" fontId="5" fillId="36" borderId="39" xfId="51" applyFont="1" applyFill="1" applyBorder="1" applyAlignment="1">
      <alignment horizontal="center"/>
      <protection/>
    </xf>
    <xf numFmtId="0" fontId="5" fillId="36" borderId="62" xfId="51" applyFont="1" applyFill="1" applyBorder="1" applyAlignment="1">
      <alignment horizontal="center" vertical="center"/>
      <protection/>
    </xf>
    <xf numFmtId="0" fontId="5" fillId="36" borderId="62" xfId="51" applyFont="1" applyFill="1" applyBorder="1" applyAlignment="1">
      <alignment horizontal="center" vertical="center" wrapText="1"/>
      <protection/>
    </xf>
    <xf numFmtId="0" fontId="7" fillId="36" borderId="59" xfId="51" applyFont="1" applyFill="1" applyBorder="1">
      <alignment/>
      <protection/>
    </xf>
    <xf numFmtId="0" fontId="5" fillId="36" borderId="62" xfId="51" applyFont="1" applyFill="1" applyBorder="1">
      <alignment/>
      <protection/>
    </xf>
    <xf numFmtId="0" fontId="5" fillId="36" borderId="27" xfId="0" applyFont="1" applyFill="1" applyBorder="1" applyAlignment="1">
      <alignment/>
    </xf>
    <xf numFmtId="0" fontId="9" fillId="37" borderId="74" xfId="51" applyFont="1" applyFill="1" applyBorder="1" applyAlignment="1">
      <alignment horizontal="center" vertical="center" wrapText="1"/>
      <protection/>
    </xf>
    <xf numFmtId="0" fontId="7" fillId="36" borderId="70" xfId="51" applyFont="1" applyFill="1" applyBorder="1">
      <alignment/>
      <protection/>
    </xf>
    <xf numFmtId="0" fontId="5" fillId="36" borderId="27" xfId="51" applyFont="1" applyFill="1" applyBorder="1" applyAlignment="1">
      <alignment horizontal="left" vertical="center" wrapText="1"/>
      <protection/>
    </xf>
    <xf numFmtId="0" fontId="5" fillId="36" borderId="27" xfId="51" applyFont="1" applyFill="1" applyBorder="1" applyAlignment="1">
      <alignment vertical="top" wrapText="1"/>
      <protection/>
    </xf>
    <xf numFmtId="0" fontId="5" fillId="36" borderId="27" xfId="51" applyFont="1" applyFill="1" applyBorder="1" applyAlignment="1">
      <alignment horizontal="left" vertical="top" wrapText="1"/>
      <protection/>
    </xf>
    <xf numFmtId="0" fontId="7" fillId="36" borderId="55" xfId="51" applyFont="1" applyFill="1" applyBorder="1" applyAlignment="1">
      <alignment horizontal="center" vertical="center"/>
      <protection/>
    </xf>
    <xf numFmtId="49" fontId="5" fillId="37" borderId="15" xfId="0" applyNumberFormat="1" applyFont="1" applyFill="1" applyBorder="1" applyAlignment="1">
      <alignment vertical="center" wrapText="1"/>
    </xf>
    <xf numFmtId="0" fontId="7" fillId="37" borderId="15" xfId="0" applyNumberFormat="1" applyFont="1" applyFill="1" applyBorder="1" applyAlignment="1">
      <alignment horizontal="center" vertical="center"/>
    </xf>
    <xf numFmtId="0" fontId="7" fillId="37" borderId="15" xfId="0" applyNumberFormat="1" applyFont="1" applyFill="1" applyBorder="1" applyAlignment="1">
      <alignment horizontal="center" vertical="center" wrapText="1"/>
    </xf>
    <xf numFmtId="0" fontId="7" fillId="37" borderId="74" xfId="0" applyNumberFormat="1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/>
    </xf>
    <xf numFmtId="0" fontId="7" fillId="36" borderId="15" xfId="0" applyNumberFormat="1" applyFont="1" applyFill="1" applyBorder="1" applyAlignment="1">
      <alignment horizontal="center" vertical="center"/>
    </xf>
    <xf numFmtId="0" fontId="7" fillId="36" borderId="15" xfId="0" applyNumberFormat="1" applyFont="1" applyFill="1" applyBorder="1" applyAlignment="1">
      <alignment horizontal="center" vertical="center" wrapText="1"/>
    </xf>
    <xf numFmtId="0" fontId="7" fillId="36" borderId="39" xfId="0" applyNumberFormat="1" applyFont="1" applyFill="1" applyBorder="1" applyAlignment="1">
      <alignment horizontal="center" vertical="center" wrapText="1"/>
    </xf>
    <xf numFmtId="0" fontId="5" fillId="36" borderId="48" xfId="0" applyNumberFormat="1" applyFont="1" applyFill="1" applyBorder="1" applyAlignment="1">
      <alignment horizontal="center" vertical="center" wrapText="1"/>
    </xf>
    <xf numFmtId="0" fontId="5" fillId="36" borderId="39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 wrapText="1"/>
    </xf>
    <xf numFmtId="0" fontId="7" fillId="36" borderId="22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vertical="center"/>
    </xf>
    <xf numFmtId="0" fontId="7" fillId="36" borderId="15" xfId="0" applyFont="1" applyFill="1" applyBorder="1" applyAlignment="1">
      <alignment vertical="center"/>
    </xf>
    <xf numFmtId="0" fontId="5" fillId="36" borderId="39" xfId="0" applyFont="1" applyFill="1" applyBorder="1" applyAlignment="1">
      <alignment vertical="center"/>
    </xf>
    <xf numFmtId="49" fontId="5" fillId="36" borderId="15" xfId="0" applyNumberFormat="1" applyFont="1" applyFill="1" applyBorder="1" applyAlignment="1">
      <alignment vertical="center"/>
    </xf>
    <xf numFmtId="0" fontId="17" fillId="36" borderId="22" xfId="0" applyFont="1" applyFill="1" applyBorder="1" applyAlignment="1">
      <alignment vertical="center"/>
    </xf>
    <xf numFmtId="0" fontId="7" fillId="36" borderId="59" xfId="0" applyNumberFormat="1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0" fontId="7" fillId="36" borderId="59" xfId="0" applyNumberFormat="1" applyFont="1" applyFill="1" applyBorder="1" applyAlignment="1">
      <alignment horizontal="center" vertical="center" wrapText="1"/>
    </xf>
    <xf numFmtId="0" fontId="7" fillId="36" borderId="62" xfId="0" applyNumberFormat="1" applyFont="1" applyFill="1" applyBorder="1" applyAlignment="1">
      <alignment horizontal="center" vertical="center" wrapText="1"/>
    </xf>
    <xf numFmtId="0" fontId="5" fillId="36" borderId="61" xfId="0" applyNumberFormat="1" applyFont="1" applyFill="1" applyBorder="1" applyAlignment="1">
      <alignment horizontal="center" vertical="center" wrapText="1"/>
    </xf>
    <xf numFmtId="0" fontId="5" fillId="36" borderId="62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 wrapText="1"/>
    </xf>
    <xf numFmtId="0" fontId="7" fillId="36" borderId="70" xfId="0" applyNumberFormat="1" applyFont="1" applyFill="1" applyBorder="1" applyAlignment="1">
      <alignment horizontal="center" vertical="center"/>
    </xf>
    <xf numFmtId="0" fontId="7" fillId="37" borderId="75" xfId="0" applyNumberFormat="1" applyFont="1" applyFill="1" applyBorder="1" applyAlignment="1">
      <alignment horizontal="center" vertical="center" wrapText="1"/>
    </xf>
    <xf numFmtId="0" fontId="7" fillId="36" borderId="48" xfId="0" applyNumberFormat="1" applyFont="1" applyFill="1" applyBorder="1" applyAlignment="1">
      <alignment horizontal="center" vertical="center" wrapText="1"/>
    </xf>
    <xf numFmtId="0" fontId="7" fillId="36" borderId="61" xfId="0" applyNumberFormat="1" applyFont="1" applyFill="1" applyBorder="1" applyAlignment="1">
      <alignment horizontal="center" vertical="center" wrapText="1"/>
    </xf>
    <xf numFmtId="0" fontId="5" fillId="37" borderId="46" xfId="51" applyFont="1" applyFill="1" applyBorder="1" applyAlignment="1">
      <alignment horizontal="left" vertical="center" wrapText="1"/>
      <protection/>
    </xf>
    <xf numFmtId="0" fontId="5" fillId="36" borderId="34" xfId="51" applyFont="1" applyFill="1" applyBorder="1" applyAlignment="1">
      <alignment wrapText="1"/>
      <protection/>
    </xf>
    <xf numFmtId="0" fontId="7" fillId="36" borderId="65" xfId="51" applyFont="1" applyFill="1" applyBorder="1" applyAlignment="1">
      <alignment horizontal="center" vertical="center"/>
      <protection/>
    </xf>
    <xf numFmtId="0" fontId="7" fillId="36" borderId="52" xfId="51" applyFont="1" applyFill="1" applyBorder="1" applyAlignment="1">
      <alignment horizontal="center" vertical="center"/>
      <protection/>
    </xf>
    <xf numFmtId="0" fontId="5" fillId="36" borderId="15" xfId="51" applyFont="1" applyFill="1" applyBorder="1" applyAlignment="1">
      <alignment horizontal="left" wrapText="1"/>
      <protection/>
    </xf>
    <xf numFmtId="0" fontId="5" fillId="36" borderId="27" xfId="0" applyFont="1" applyFill="1" applyBorder="1" applyAlignment="1">
      <alignment wrapText="1"/>
    </xf>
    <xf numFmtId="0" fontId="5" fillId="36" borderId="23" xfId="51" applyFont="1" applyFill="1" applyBorder="1">
      <alignment/>
      <protection/>
    </xf>
    <xf numFmtId="0" fontId="7" fillId="36" borderId="20" xfId="51" applyFont="1" applyFill="1" applyBorder="1" applyAlignment="1">
      <alignment horizontal="center"/>
      <protection/>
    </xf>
    <xf numFmtId="0" fontId="7" fillId="36" borderId="55" xfId="51" applyFont="1" applyFill="1" applyBorder="1" applyAlignment="1">
      <alignment horizontal="center"/>
      <protection/>
    </xf>
    <xf numFmtId="0" fontId="7" fillId="36" borderId="59" xfId="51" applyFont="1" applyFill="1" applyBorder="1" applyAlignment="1">
      <alignment horizontal="center"/>
      <protection/>
    </xf>
    <xf numFmtId="0" fontId="5" fillId="36" borderId="62" xfId="51" applyFont="1" applyFill="1" applyBorder="1" applyAlignment="1">
      <alignment horizontal="center"/>
      <protection/>
    </xf>
    <xf numFmtId="0" fontId="5" fillId="33" borderId="26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vertical="center"/>
    </xf>
    <xf numFmtId="0" fontId="5" fillId="33" borderId="48" xfId="51" applyFont="1" applyFill="1" applyBorder="1" applyAlignment="1">
      <alignment horizontal="center" vertical="center" wrapText="1"/>
      <protection/>
    </xf>
    <xf numFmtId="0" fontId="5" fillId="33" borderId="2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51" applyFont="1" applyBorder="1">
      <alignment/>
      <protection/>
    </xf>
    <xf numFmtId="0" fontId="7" fillId="33" borderId="3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 wrapText="1"/>
    </xf>
    <xf numFmtId="0" fontId="7" fillId="33" borderId="58" xfId="51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5" fillId="34" borderId="65" xfId="51" applyFont="1" applyFill="1" applyBorder="1" applyAlignment="1">
      <alignment wrapText="1"/>
      <protection/>
    </xf>
    <xf numFmtId="0" fontId="5" fillId="37" borderId="36" xfId="51" applyFont="1" applyFill="1" applyBorder="1" applyAlignment="1">
      <alignment wrapText="1"/>
      <protection/>
    </xf>
    <xf numFmtId="0" fontId="5" fillId="0" borderId="27" xfId="51" applyFont="1" applyFill="1" applyBorder="1" applyAlignment="1">
      <alignment vertical="top" wrapText="1"/>
      <protection/>
    </xf>
    <xf numFmtId="0" fontId="7" fillId="37" borderId="43" xfId="51" applyFont="1" applyFill="1" applyBorder="1" applyAlignment="1">
      <alignment horizontal="center" vertical="center"/>
      <protection/>
    </xf>
    <xf numFmtId="0" fontId="7" fillId="37" borderId="43" xfId="51" applyFont="1" applyFill="1" applyBorder="1" applyAlignment="1">
      <alignment horizontal="center" vertical="center" wrapText="1"/>
      <protection/>
    </xf>
    <xf numFmtId="0" fontId="62" fillId="36" borderId="34" xfId="51" applyFont="1" applyFill="1" applyBorder="1" applyAlignment="1">
      <alignment horizontal="center" vertical="center"/>
      <protection/>
    </xf>
    <xf numFmtId="0" fontId="62" fillId="36" borderId="66" xfId="51" applyFont="1" applyFill="1" applyBorder="1" applyAlignment="1">
      <alignment wrapText="1"/>
      <protection/>
    </xf>
    <xf numFmtId="0" fontId="11" fillId="35" borderId="35" xfId="51" applyFont="1" applyFill="1" applyBorder="1" applyAlignment="1">
      <alignment horizontal="center" vertical="center"/>
      <protection/>
    </xf>
    <xf numFmtId="0" fontId="11" fillId="35" borderId="56" xfId="51" applyFont="1" applyFill="1" applyBorder="1" applyAlignment="1">
      <alignment horizontal="center" vertical="center" wrapText="1"/>
      <protection/>
    </xf>
    <xf numFmtId="0" fontId="7" fillId="37" borderId="33" xfId="51" applyFont="1" applyFill="1" applyBorder="1" applyAlignment="1">
      <alignment horizontal="center" vertical="center"/>
      <protection/>
    </xf>
    <xf numFmtId="0" fontId="7" fillId="37" borderId="31" xfId="51" applyFont="1" applyFill="1" applyBorder="1" applyAlignment="1">
      <alignment horizontal="center" vertical="center"/>
      <protection/>
    </xf>
    <xf numFmtId="0" fontId="5" fillId="37" borderId="65" xfId="51" applyFont="1" applyFill="1" applyBorder="1" applyAlignment="1">
      <alignment horizontal="center" vertical="center" wrapText="1"/>
      <protection/>
    </xf>
    <xf numFmtId="0" fontId="7" fillId="36" borderId="39" xfId="51" applyFont="1" applyFill="1" applyBorder="1" applyAlignment="1">
      <alignment horizontal="center" vertical="center" wrapText="1"/>
      <protection/>
    </xf>
    <xf numFmtId="0" fontId="7" fillId="36" borderId="51" xfId="51" applyFont="1" applyFill="1" applyBorder="1" applyAlignment="1">
      <alignment horizontal="center" vertical="center" wrapText="1"/>
      <protection/>
    </xf>
    <xf numFmtId="0" fontId="7" fillId="36" borderId="54" xfId="51" applyFont="1" applyFill="1" applyBorder="1" applyAlignment="1">
      <alignment horizontal="center" vertical="center" wrapText="1"/>
      <protection/>
    </xf>
    <xf numFmtId="0" fontId="7" fillId="36" borderId="33" xfId="51" applyFont="1" applyFill="1" applyBorder="1" applyAlignment="1">
      <alignment horizontal="center" vertical="center" wrapText="1"/>
      <protection/>
    </xf>
    <xf numFmtId="0" fontId="62" fillId="33" borderId="20" xfId="51" applyFont="1" applyFill="1" applyBorder="1" applyAlignment="1">
      <alignment horizontal="center" vertical="center"/>
      <protection/>
    </xf>
    <xf numFmtId="0" fontId="62" fillId="33" borderId="48" xfId="51" applyFont="1" applyFill="1" applyBorder="1" applyAlignment="1">
      <alignment horizontal="center" vertical="center"/>
      <protection/>
    </xf>
    <xf numFmtId="0" fontId="62" fillId="33" borderId="59" xfId="51" applyFont="1" applyFill="1" applyBorder="1" applyAlignment="1">
      <alignment horizontal="center" vertical="center"/>
      <protection/>
    </xf>
    <xf numFmtId="0" fontId="5" fillId="36" borderId="16" xfId="51" applyFont="1" applyFill="1" applyBorder="1" applyAlignment="1">
      <alignment horizontal="center" vertical="center" wrapText="1"/>
      <protection/>
    </xf>
    <xf numFmtId="0" fontId="5" fillId="36" borderId="45" xfId="51" applyFont="1" applyFill="1" applyBorder="1" applyAlignment="1">
      <alignment horizontal="center" vertical="center" wrapText="1"/>
      <protection/>
    </xf>
    <xf numFmtId="0" fontId="5" fillId="36" borderId="31" xfId="51" applyFont="1" applyFill="1" applyBorder="1" applyAlignment="1">
      <alignment horizontal="center" vertical="center" wrapText="1"/>
      <protection/>
    </xf>
    <xf numFmtId="0" fontId="5" fillId="37" borderId="43" xfId="51" applyFont="1" applyFill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right" wrapText="1"/>
      <protection/>
    </xf>
    <xf numFmtId="0" fontId="5" fillId="37" borderId="15" xfId="51" applyFont="1" applyFill="1" applyBorder="1" applyAlignment="1">
      <alignment horizontal="center" vertical="center" wrapText="1"/>
      <protection/>
    </xf>
    <xf numFmtId="0" fontId="59" fillId="33" borderId="67" xfId="51" applyFont="1" applyFill="1" applyBorder="1" applyAlignment="1">
      <alignment horizontal="center"/>
      <protection/>
    </xf>
    <xf numFmtId="0" fontId="5" fillId="0" borderId="48" xfId="51" applyFont="1" applyBorder="1" applyAlignment="1">
      <alignment horizontal="center" vertical="center"/>
      <protection/>
    </xf>
    <xf numFmtId="0" fontId="7" fillId="37" borderId="57" xfId="51" applyFont="1" applyFill="1" applyBorder="1" applyAlignment="1">
      <alignment horizontal="center" vertical="center" wrapText="1"/>
      <protection/>
    </xf>
    <xf numFmtId="0" fontId="5" fillId="37" borderId="75" xfId="51" applyFont="1" applyFill="1" applyBorder="1" applyAlignment="1">
      <alignment horizontal="center" vertical="center" wrapText="1"/>
      <protection/>
    </xf>
    <xf numFmtId="0" fontId="9" fillId="33" borderId="65" xfId="51" applyFont="1" applyFill="1" applyBorder="1" applyAlignment="1">
      <alignment horizontal="center" vertical="center" wrapText="1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0" borderId="63" xfId="51" applyFont="1" applyFill="1" applyBorder="1" applyAlignment="1">
      <alignment horizontal="center" vertical="center"/>
      <protection/>
    </xf>
    <xf numFmtId="0" fontId="7" fillId="0" borderId="39" xfId="51" applyFont="1" applyFill="1" applyBorder="1" applyAlignment="1">
      <alignment horizontal="center" vertical="center"/>
      <protection/>
    </xf>
    <xf numFmtId="0" fontId="5" fillId="37" borderId="36" xfId="0" applyNumberFormat="1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>
      <alignment horizontal="center" vertical="center"/>
    </xf>
    <xf numFmtId="0" fontId="8" fillId="35" borderId="35" xfId="51" applyFont="1" applyFill="1" applyBorder="1" applyAlignment="1">
      <alignment horizontal="center" vertical="center"/>
      <protection/>
    </xf>
    <xf numFmtId="0" fontId="7" fillId="0" borderId="39" xfId="51" applyFont="1" applyBorder="1" applyAlignment="1">
      <alignment horizontal="center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59" fillId="36" borderId="39" xfId="51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/>
      <protection/>
    </xf>
    <xf numFmtId="0" fontId="59" fillId="0" borderId="0" xfId="51" applyFont="1" applyBorder="1" applyAlignment="1">
      <alignment horizontal="right" wrapText="1"/>
      <protection/>
    </xf>
    <xf numFmtId="0" fontId="60" fillId="36" borderId="45" xfId="51" applyFont="1" applyFill="1" applyBorder="1" applyAlignment="1">
      <alignment horizontal="center" vertical="center"/>
      <protection/>
    </xf>
    <xf numFmtId="0" fontId="59" fillId="33" borderId="0" xfId="51" applyFont="1" applyFill="1" applyBorder="1" applyAlignment="1">
      <alignment horizontal="center" vertical="center"/>
      <protection/>
    </xf>
    <xf numFmtId="0" fontId="60" fillId="33" borderId="0" xfId="51" applyFont="1" applyFill="1" applyBorder="1" applyAlignment="1">
      <alignment horizontal="center" vertical="center"/>
      <protection/>
    </xf>
    <xf numFmtId="0" fontId="7" fillId="37" borderId="39" xfId="51" applyFont="1" applyFill="1" applyBorder="1" applyAlignment="1">
      <alignment horizontal="center" vertical="center"/>
      <protection/>
    </xf>
    <xf numFmtId="0" fontId="5" fillId="38" borderId="0" xfId="51" applyFont="1" applyFill="1" applyBorder="1" applyAlignment="1">
      <alignment horizontal="right" wrapText="1"/>
      <protection/>
    </xf>
    <xf numFmtId="0" fontId="5" fillId="33" borderId="58" xfId="51" applyFont="1" applyFill="1" applyBorder="1" applyAlignment="1">
      <alignment wrapText="1"/>
      <protection/>
    </xf>
    <xf numFmtId="0" fontId="7" fillId="37" borderId="26" xfId="51" applyFont="1" applyFill="1" applyBorder="1" applyAlignment="1">
      <alignment horizontal="center" vertical="center"/>
      <protection/>
    </xf>
    <xf numFmtId="0" fontId="2" fillId="38" borderId="15" xfId="51" applyFont="1" applyFill="1" applyBorder="1">
      <alignment/>
      <protection/>
    </xf>
    <xf numFmtId="0" fontId="64" fillId="36" borderId="15" xfId="51" applyFont="1" applyFill="1" applyBorder="1" applyAlignment="1">
      <alignment horizontal="center" vertical="center"/>
      <protection/>
    </xf>
    <xf numFmtId="164" fontId="64" fillId="36" borderId="15" xfId="51" applyNumberFormat="1" applyFont="1" applyFill="1" applyBorder="1" applyAlignment="1">
      <alignment horizontal="center" vertical="center" wrapText="1"/>
      <protection/>
    </xf>
    <xf numFmtId="0" fontId="2" fillId="36" borderId="15" xfId="51" applyFont="1" applyFill="1" applyBorder="1" applyAlignment="1">
      <alignment horizontal="center" vertical="center" wrapText="1"/>
      <protection/>
    </xf>
    <xf numFmtId="0" fontId="3" fillId="36" borderId="15" xfId="51" applyFont="1" applyFill="1" applyBorder="1" applyAlignment="1">
      <alignment horizontal="center" vertical="center"/>
      <protection/>
    </xf>
    <xf numFmtId="0" fontId="6" fillId="36" borderId="15" xfId="51" applyFont="1" applyFill="1" applyBorder="1" applyAlignment="1">
      <alignment horizontal="center" vertical="center" wrapText="1"/>
      <protection/>
    </xf>
    <xf numFmtId="0" fontId="63" fillId="36" borderId="15" xfId="51" applyFont="1" applyFill="1" applyBorder="1" applyAlignment="1">
      <alignment horizontal="center" vertical="center" wrapText="1"/>
      <protection/>
    </xf>
    <xf numFmtId="0" fontId="59" fillId="36" borderId="15" xfId="51" applyFont="1" applyFill="1" applyBorder="1" applyAlignment="1">
      <alignment horizontal="center" vertical="center" wrapText="1"/>
      <protection/>
    </xf>
    <xf numFmtId="0" fontId="60" fillId="0" borderId="23" xfId="51" applyFont="1" applyBorder="1" applyAlignment="1">
      <alignment horizontal="center"/>
      <protection/>
    </xf>
    <xf numFmtId="0" fontId="59" fillId="0" borderId="23" xfId="51" applyFont="1" applyFill="1" applyBorder="1" applyAlignment="1">
      <alignment horizontal="center" vertical="center"/>
      <protection/>
    </xf>
    <xf numFmtId="0" fontId="3" fillId="36" borderId="31" xfId="51" applyFont="1" applyFill="1" applyBorder="1">
      <alignment/>
      <protection/>
    </xf>
    <xf numFmtId="0" fontId="5" fillId="38" borderId="15" xfId="51" applyFont="1" applyFill="1" applyBorder="1" applyAlignment="1">
      <alignment wrapText="1"/>
      <protection/>
    </xf>
    <xf numFmtId="0" fontId="3" fillId="0" borderId="15" xfId="51" applyFont="1" applyBorder="1" applyAlignment="1">
      <alignment horizontal="center"/>
      <protection/>
    </xf>
    <xf numFmtId="0" fontId="5" fillId="38" borderId="15" xfId="51" applyFont="1" applyFill="1" applyBorder="1" applyAlignment="1">
      <alignment horizontal="right" wrapText="1"/>
      <protection/>
    </xf>
    <xf numFmtId="0" fontId="7" fillId="36" borderId="58" xfId="51" applyFont="1" applyFill="1" applyBorder="1" applyAlignment="1">
      <alignment horizontal="center" vertical="center"/>
      <protection/>
    </xf>
    <xf numFmtId="0" fontId="59" fillId="0" borderId="15" xfId="51" applyFont="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center"/>
      <protection/>
    </xf>
    <xf numFmtId="0" fontId="60" fillId="0" borderId="15" xfId="51" applyFont="1" applyBorder="1" applyAlignment="1">
      <alignment horizontal="left"/>
      <protection/>
    </xf>
    <xf numFmtId="0" fontId="5" fillId="38" borderId="15" xfId="51" applyFont="1" applyFill="1" applyBorder="1" applyAlignment="1">
      <alignment horizontal="left" wrapText="1"/>
      <protection/>
    </xf>
    <xf numFmtId="0" fontId="59" fillId="33" borderId="15" xfId="51" applyFont="1" applyFill="1" applyBorder="1" applyAlignment="1">
      <alignment horizontal="left" vertical="center"/>
      <protection/>
    </xf>
    <xf numFmtId="0" fontId="5" fillId="38" borderId="41" xfId="51" applyFont="1" applyFill="1" applyBorder="1" applyAlignment="1">
      <alignment wrapText="1"/>
      <protection/>
    </xf>
    <xf numFmtId="0" fontId="59" fillId="0" borderId="43" xfId="51" applyFont="1" applyFill="1" applyBorder="1" applyAlignment="1">
      <alignment horizontal="center" vertical="center"/>
      <protection/>
    </xf>
    <xf numFmtId="0" fontId="60" fillId="0" borderId="43" xfId="51" applyFont="1" applyFill="1" applyBorder="1" applyAlignment="1">
      <alignment horizontal="center" vertical="center"/>
      <protection/>
    </xf>
    <xf numFmtId="0" fontId="60" fillId="0" borderId="15" xfId="51" applyFont="1" applyFill="1" applyBorder="1" applyAlignment="1">
      <alignment horizontal="center" vertical="center"/>
      <protection/>
    </xf>
    <xf numFmtId="0" fontId="5" fillId="38" borderId="0" xfId="51" applyFont="1" applyFill="1" applyBorder="1" applyAlignment="1">
      <alignment horizontal="left" wrapText="1"/>
      <protection/>
    </xf>
    <xf numFmtId="0" fontId="3" fillId="36" borderId="15" xfId="51" applyFont="1" applyFill="1" applyBorder="1" applyAlignment="1">
      <alignment horizontal="center"/>
      <protection/>
    </xf>
    <xf numFmtId="0" fontId="3" fillId="36" borderId="45" xfId="51" applyFont="1" applyFill="1" applyBorder="1" applyAlignment="1">
      <alignment horizontal="center"/>
      <protection/>
    </xf>
    <xf numFmtId="0" fontId="5" fillId="38" borderId="45" xfId="51" applyFont="1" applyFill="1" applyBorder="1" applyAlignment="1">
      <alignment wrapText="1"/>
      <protection/>
    </xf>
    <xf numFmtId="0" fontId="64" fillId="36" borderId="45" xfId="51" applyFont="1" applyFill="1" applyBorder="1" applyAlignment="1">
      <alignment horizontal="center" vertical="center"/>
      <protection/>
    </xf>
    <xf numFmtId="164" fontId="64" fillId="36" borderId="45" xfId="51" applyNumberFormat="1" applyFont="1" applyFill="1" applyBorder="1" applyAlignment="1">
      <alignment horizontal="center" vertical="center" wrapText="1"/>
      <protection/>
    </xf>
    <xf numFmtId="0" fontId="3" fillId="0" borderId="66" xfId="51" applyFont="1" applyBorder="1" applyAlignment="1">
      <alignment horizontal="center"/>
      <protection/>
    </xf>
    <xf numFmtId="0" fontId="59" fillId="33" borderId="23" xfId="51" applyFont="1" applyFill="1" applyBorder="1" applyAlignment="1">
      <alignment horizontal="center" vertical="center"/>
      <protection/>
    </xf>
    <xf numFmtId="0" fontId="60" fillId="33" borderId="23" xfId="51" applyFont="1" applyFill="1" applyBorder="1" applyAlignment="1">
      <alignment horizontal="center" vertical="center"/>
      <protection/>
    </xf>
    <xf numFmtId="0" fontId="59" fillId="33" borderId="49" xfId="51" applyFont="1" applyFill="1" applyBorder="1" applyAlignment="1">
      <alignment horizontal="center" vertical="center"/>
      <protection/>
    </xf>
    <xf numFmtId="0" fontId="3" fillId="0" borderId="49" xfId="51" applyFont="1" applyBorder="1" applyAlignment="1">
      <alignment horizontal="center"/>
      <protection/>
    </xf>
    <xf numFmtId="0" fontId="59" fillId="33" borderId="15" xfId="51" applyFont="1" applyFill="1" applyBorder="1" applyAlignment="1">
      <alignment horizontal="center"/>
      <protection/>
    </xf>
    <xf numFmtId="0" fontId="60" fillId="33" borderId="15" xfId="51" applyFont="1" applyFill="1" applyBorder="1" applyAlignment="1">
      <alignment horizontal="center"/>
      <protection/>
    </xf>
    <xf numFmtId="0" fontId="59" fillId="33" borderId="26" xfId="51" applyFont="1" applyFill="1" applyBorder="1" applyAlignment="1">
      <alignment horizontal="center" vertical="center"/>
      <protection/>
    </xf>
    <xf numFmtId="0" fontId="59" fillId="33" borderId="22" xfId="51" applyFont="1" applyFill="1" applyBorder="1" applyAlignment="1">
      <alignment horizontal="center" vertical="center"/>
      <protection/>
    </xf>
    <xf numFmtId="0" fontId="7" fillId="0" borderId="41" xfId="51" applyFont="1" applyBorder="1" applyAlignment="1">
      <alignment horizontal="center" vertical="center"/>
      <protection/>
    </xf>
    <xf numFmtId="0" fontId="59" fillId="33" borderId="41" xfId="51" applyFont="1" applyFill="1" applyBorder="1" applyAlignment="1">
      <alignment horizontal="center" vertical="center"/>
      <protection/>
    </xf>
    <xf numFmtId="0" fontId="7" fillId="36" borderId="26" xfId="51" applyFont="1" applyFill="1" applyBorder="1" applyAlignment="1">
      <alignment horizontal="center" vertical="center"/>
      <protection/>
    </xf>
    <xf numFmtId="0" fontId="7" fillId="36" borderId="22" xfId="51" applyFont="1" applyFill="1" applyBorder="1" applyAlignment="1">
      <alignment horizontal="center" vertical="center" wrapText="1"/>
      <protection/>
    </xf>
    <xf numFmtId="0" fontId="59" fillId="33" borderId="48" xfId="51" applyFont="1" applyFill="1" applyBorder="1" applyAlignment="1">
      <alignment horizontal="center" vertical="center"/>
      <protection/>
    </xf>
    <xf numFmtId="0" fontId="59" fillId="0" borderId="26" xfId="51" applyFont="1" applyFill="1" applyBorder="1" applyAlignment="1">
      <alignment horizontal="center" vertical="center"/>
      <protection/>
    </xf>
    <xf numFmtId="0" fontId="59" fillId="0" borderId="22" xfId="51" applyFont="1" applyFill="1" applyBorder="1" applyAlignment="1">
      <alignment horizontal="center" vertical="center"/>
      <protection/>
    </xf>
    <xf numFmtId="0" fontId="61" fillId="0" borderId="46" xfId="51" applyFont="1" applyFill="1" applyBorder="1" applyAlignment="1">
      <alignment horizontal="center" vertical="center"/>
      <protection/>
    </xf>
    <xf numFmtId="0" fontId="61" fillId="0" borderId="57" xfId="51" applyFont="1" applyFill="1" applyBorder="1" applyAlignment="1">
      <alignment horizontal="center" vertical="center"/>
      <protection/>
    </xf>
    <xf numFmtId="0" fontId="61" fillId="0" borderId="46" xfId="51" applyFont="1" applyFill="1" applyBorder="1" applyAlignment="1">
      <alignment horizontal="center"/>
      <protection/>
    </xf>
    <xf numFmtId="0" fontId="7" fillId="0" borderId="15" xfId="51" applyFont="1" applyBorder="1" applyAlignment="1">
      <alignment horizontal="left"/>
      <protection/>
    </xf>
    <xf numFmtId="0" fontId="5" fillId="0" borderId="27" xfId="51" applyFont="1" applyFill="1" applyBorder="1" applyAlignment="1">
      <alignment wrapText="1"/>
      <protection/>
    </xf>
    <xf numFmtId="0" fontId="5" fillId="33" borderId="48" xfId="51" applyFont="1" applyFill="1" applyBorder="1" applyAlignment="1">
      <alignment wrapText="1"/>
      <protection/>
    </xf>
    <xf numFmtId="0" fontId="3" fillId="0" borderId="37" xfId="51" applyFont="1" applyBorder="1" applyAlignment="1">
      <alignment horizontal="center"/>
      <protection/>
    </xf>
    <xf numFmtId="0" fontId="2" fillId="34" borderId="12" xfId="51" applyFont="1" applyFill="1" applyBorder="1" applyAlignment="1">
      <alignment horizontal="center"/>
      <protection/>
    </xf>
    <xf numFmtId="0" fontId="7" fillId="0" borderId="15" xfId="51" applyFont="1" applyBorder="1" applyAlignment="1">
      <alignment horizontal="center"/>
      <protection/>
    </xf>
    <xf numFmtId="0" fontId="62" fillId="37" borderId="75" xfId="51" applyFont="1" applyFill="1" applyBorder="1" applyAlignment="1">
      <alignment horizontal="left" vertical="center" wrapText="1"/>
      <protection/>
    </xf>
    <xf numFmtId="0" fontId="5" fillId="36" borderId="67" xfId="51" applyFont="1" applyFill="1" applyBorder="1" applyAlignment="1">
      <alignment wrapText="1"/>
      <protection/>
    </xf>
    <xf numFmtId="0" fontId="5" fillId="36" borderId="48" xfId="51" applyFont="1" applyFill="1" applyBorder="1" applyAlignment="1">
      <alignment wrapText="1"/>
      <protection/>
    </xf>
    <xf numFmtId="0" fontId="5" fillId="36" borderId="52" xfId="51" applyFont="1" applyFill="1" applyBorder="1" applyAlignment="1">
      <alignment wrapText="1"/>
      <protection/>
    </xf>
    <xf numFmtId="0" fontId="5" fillId="36" borderId="48" xfId="0" applyFont="1" applyFill="1" applyBorder="1" applyAlignment="1">
      <alignment wrapText="1"/>
    </xf>
    <xf numFmtId="0" fontId="5" fillId="36" borderId="48" xfId="0" applyFont="1" applyFill="1" applyBorder="1" applyAlignment="1">
      <alignment/>
    </xf>
    <xf numFmtId="0" fontId="61" fillId="0" borderId="15" xfId="51" applyFont="1" applyFill="1" applyBorder="1" applyAlignment="1">
      <alignment horizontal="center" vertical="center"/>
      <protection/>
    </xf>
    <xf numFmtId="0" fontId="5" fillId="0" borderId="21" xfId="51" applyFont="1" applyBorder="1" applyAlignment="1">
      <alignment horizontal="right" wrapText="1"/>
      <protection/>
    </xf>
    <xf numFmtId="0" fontId="5" fillId="33" borderId="15" xfId="51" applyFont="1" applyFill="1" applyBorder="1" applyAlignment="1">
      <alignment horizont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 wrapText="1"/>
      <protection/>
    </xf>
    <xf numFmtId="0" fontId="5" fillId="0" borderId="22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0" fontId="5" fillId="0" borderId="39" xfId="51" applyFont="1" applyFill="1" applyBorder="1" applyAlignment="1">
      <alignment horizontal="center" vertical="center"/>
      <protection/>
    </xf>
    <xf numFmtId="0" fontId="5" fillId="0" borderId="22" xfId="51" applyFont="1" applyFill="1" applyBorder="1">
      <alignment/>
      <protection/>
    </xf>
    <xf numFmtId="0" fontId="5" fillId="0" borderId="15" xfId="51" applyFont="1" applyFill="1" applyBorder="1">
      <alignment/>
      <protection/>
    </xf>
    <xf numFmtId="0" fontId="5" fillId="0" borderId="39" xfId="51" applyFont="1" applyFill="1" applyBorder="1">
      <alignment/>
      <protection/>
    </xf>
    <xf numFmtId="0" fontId="7" fillId="0" borderId="49" xfId="51" applyFont="1" applyFill="1" applyBorder="1" applyAlignment="1">
      <alignment horizontal="center" vertical="center" wrapText="1"/>
      <protection/>
    </xf>
    <xf numFmtId="0" fontId="5" fillId="0" borderId="49" xfId="51" applyFont="1" applyFill="1" applyBorder="1" applyAlignment="1">
      <alignment horizontal="center" vertical="center" wrapText="1"/>
      <protection/>
    </xf>
    <xf numFmtId="0" fontId="7" fillId="0" borderId="15" xfId="51" applyFont="1" applyFill="1" applyBorder="1">
      <alignment/>
      <protection/>
    </xf>
    <xf numFmtId="0" fontId="5" fillId="0" borderId="48" xfId="51" applyFont="1" applyFill="1" applyBorder="1" applyAlignment="1">
      <alignment horizontal="center" vertical="center"/>
      <protection/>
    </xf>
    <xf numFmtId="0" fontId="7" fillId="0" borderId="23" xfId="51" applyFont="1" applyFill="1" applyBorder="1" applyAlignment="1">
      <alignment horizontal="center" vertical="center"/>
      <protection/>
    </xf>
    <xf numFmtId="0" fontId="7" fillId="0" borderId="23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5" fillId="0" borderId="50" xfId="51" applyFont="1" applyFill="1" applyBorder="1" applyAlignment="1">
      <alignment horizontal="center" vertical="center"/>
      <protection/>
    </xf>
    <xf numFmtId="0" fontId="5" fillId="0" borderId="45" xfId="51" applyFont="1" applyFill="1" applyBorder="1" applyAlignment="1">
      <alignment horizontal="center" vertical="center"/>
      <protection/>
    </xf>
    <xf numFmtId="0" fontId="5" fillId="0" borderId="51" xfId="51" applyFont="1" applyFill="1" applyBorder="1" applyAlignment="1">
      <alignment horizontal="center" vertical="center"/>
      <protection/>
    </xf>
    <xf numFmtId="0" fontId="7" fillId="0" borderId="50" xfId="51" applyFont="1" applyFill="1" applyBorder="1" applyAlignment="1">
      <alignment horizontal="center" vertical="center"/>
      <protection/>
    </xf>
    <xf numFmtId="0" fontId="5" fillId="0" borderId="51" xfId="51" applyFont="1" applyFill="1" applyBorder="1" applyAlignment="1">
      <alignment horizontal="center" vertical="center" wrapText="1"/>
      <protection/>
    </xf>
    <xf numFmtId="0" fontId="7" fillId="36" borderId="20" xfId="51" applyFont="1" applyFill="1" applyBorder="1" applyAlignment="1">
      <alignment horizontal="center" vertical="center" wrapText="1"/>
      <protection/>
    </xf>
    <xf numFmtId="0" fontId="5" fillId="36" borderId="42" xfId="51" applyFont="1" applyFill="1" applyBorder="1" applyAlignment="1">
      <alignment wrapText="1"/>
      <protection/>
    </xf>
    <xf numFmtId="0" fontId="5" fillId="36" borderId="41" xfId="51" applyFont="1" applyFill="1" applyBorder="1" applyAlignment="1">
      <alignment wrapText="1"/>
      <protection/>
    </xf>
    <xf numFmtId="0" fontId="5" fillId="36" borderId="66" xfId="51" applyFont="1" applyFill="1" applyBorder="1" applyAlignment="1">
      <alignment wrapText="1"/>
      <protection/>
    </xf>
    <xf numFmtId="0" fontId="7" fillId="36" borderId="50" xfId="51" applyFont="1" applyFill="1" applyBorder="1">
      <alignment/>
      <protection/>
    </xf>
    <xf numFmtId="0" fontId="7" fillId="36" borderId="51" xfId="51" applyFont="1" applyFill="1" applyBorder="1">
      <alignment/>
      <protection/>
    </xf>
    <xf numFmtId="0" fontId="5" fillId="36" borderId="47" xfId="51" applyFont="1" applyFill="1" applyBorder="1" applyAlignment="1">
      <alignment wrapText="1"/>
      <protection/>
    </xf>
    <xf numFmtId="0" fontId="5" fillId="36" borderId="21" xfId="51" applyFont="1" applyFill="1" applyBorder="1" applyAlignment="1">
      <alignment horizontal="center" vertical="center" wrapText="1"/>
      <protection/>
    </xf>
    <xf numFmtId="0" fontId="5" fillId="0" borderId="39" xfId="51" applyFont="1" applyBorder="1" applyAlignment="1">
      <alignment horizontal="center"/>
      <protection/>
    </xf>
    <xf numFmtId="0" fontId="5" fillId="33" borderId="67" xfId="51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7" fillId="36" borderId="15" xfId="52" applyFont="1" applyFill="1" applyBorder="1" applyAlignment="1">
      <alignment horizontal="center" vertical="center"/>
      <protection/>
    </xf>
    <xf numFmtId="0" fontId="5" fillId="33" borderId="48" xfId="52" applyFont="1" applyFill="1" applyBorder="1" applyAlignment="1">
      <alignment horizontal="center" vertical="center" wrapText="1"/>
      <protection/>
    </xf>
    <xf numFmtId="0" fontId="5" fillId="33" borderId="76" xfId="0" applyFont="1" applyFill="1" applyBorder="1" applyAlignment="1">
      <alignment horizontal="center" vertical="center" wrapText="1"/>
    </xf>
    <xf numFmtId="0" fontId="7" fillId="36" borderId="15" xfId="52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7" fillId="33" borderId="26" xfId="51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5" fillId="33" borderId="39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0" fontId="7" fillId="36" borderId="0" xfId="51" applyFont="1" applyFill="1" applyBorder="1">
      <alignment/>
      <protection/>
    </xf>
    <xf numFmtId="0" fontId="5" fillId="37" borderId="15" xfId="0" applyNumberFormat="1" applyFont="1" applyFill="1" applyBorder="1" applyAlignment="1">
      <alignment horizontal="center" vertical="center" wrapText="1"/>
    </xf>
    <xf numFmtId="0" fontId="2" fillId="0" borderId="45" xfId="51" applyFont="1" applyFill="1" applyBorder="1" applyAlignment="1">
      <alignment horizontal="center"/>
      <protection/>
    </xf>
    <xf numFmtId="0" fontId="59" fillId="0" borderId="13" xfId="51" applyFont="1" applyFill="1" applyBorder="1" applyAlignment="1">
      <alignment horizontal="center" vertical="center"/>
      <protection/>
    </xf>
    <xf numFmtId="0" fontId="59" fillId="0" borderId="77" xfId="51" applyFont="1" applyFill="1" applyBorder="1" applyAlignment="1">
      <alignment horizontal="center" vertical="center"/>
      <protection/>
    </xf>
    <xf numFmtId="0" fontId="59" fillId="0" borderId="64" xfId="51" applyFont="1" applyFill="1" applyBorder="1" applyAlignment="1">
      <alignment horizontal="center" vertical="center"/>
      <protection/>
    </xf>
    <xf numFmtId="0" fontId="5" fillId="0" borderId="43" xfId="51" applyFont="1" applyFill="1" applyBorder="1" applyAlignment="1">
      <alignment horizontal="center" vertical="center"/>
      <protection/>
    </xf>
    <xf numFmtId="0" fontId="3" fillId="36" borderId="22" xfId="51" applyFont="1" applyFill="1" applyBorder="1" applyAlignment="1">
      <alignment horizontal="center" vertical="center"/>
      <protection/>
    </xf>
    <xf numFmtId="0" fontId="3" fillId="36" borderId="26" xfId="51" applyFont="1" applyFill="1" applyBorder="1" applyAlignment="1">
      <alignment horizontal="center" vertical="center"/>
      <protection/>
    </xf>
    <xf numFmtId="0" fontId="59" fillId="0" borderId="45" xfId="51" applyFont="1" applyFill="1" applyBorder="1" applyAlignment="1">
      <alignment horizontal="center" vertical="center"/>
      <protection/>
    </xf>
    <xf numFmtId="0" fontId="60" fillId="36" borderId="15" xfId="51" applyFont="1" applyFill="1" applyBorder="1" applyAlignment="1">
      <alignment horizontal="center" vertical="center"/>
      <protection/>
    </xf>
    <xf numFmtId="0" fontId="7" fillId="33" borderId="31" xfId="0" applyFont="1" applyFill="1" applyBorder="1" applyAlignment="1">
      <alignment horizontal="center" vertical="center" wrapText="1"/>
    </xf>
    <xf numFmtId="0" fontId="7" fillId="33" borderId="31" xfId="51" applyFont="1" applyFill="1" applyBorder="1" applyAlignment="1">
      <alignment horizontal="center" vertical="center" wrapText="1"/>
      <protection/>
    </xf>
    <xf numFmtId="0" fontId="7" fillId="36" borderId="31" xfId="51" applyFont="1" applyFill="1" applyBorder="1" applyAlignment="1">
      <alignment horizontal="center" vertical="center" wrapText="1"/>
      <protection/>
    </xf>
    <xf numFmtId="0" fontId="5" fillId="33" borderId="65" xfId="51" applyFont="1" applyFill="1" applyBorder="1" applyAlignment="1">
      <alignment horizontal="center" vertical="center" wrapText="1"/>
      <protection/>
    </xf>
    <xf numFmtId="0" fontId="5" fillId="33" borderId="65" xfId="0" applyFont="1" applyFill="1" applyBorder="1" applyAlignment="1">
      <alignment horizontal="center" vertical="center" wrapText="1"/>
    </xf>
    <xf numFmtId="0" fontId="60" fillId="36" borderId="27" xfId="51" applyFont="1" applyFill="1" applyBorder="1" applyAlignment="1">
      <alignment horizontal="center" vertical="center"/>
      <protection/>
    </xf>
    <xf numFmtId="0" fontId="7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51" applyFont="1" applyBorder="1" applyAlignment="1">
      <alignment horizontal="center"/>
      <protection/>
    </xf>
    <xf numFmtId="0" fontId="8" fillId="35" borderId="10" xfId="51" applyFont="1" applyFill="1" applyBorder="1" applyAlignment="1">
      <alignment horizontal="center" vertical="center"/>
      <protection/>
    </xf>
    <xf numFmtId="0" fontId="64" fillId="36" borderId="58" xfId="51" applyFont="1" applyFill="1" applyBorder="1" applyAlignment="1">
      <alignment horizontal="center" vertical="center"/>
      <protection/>
    </xf>
    <xf numFmtId="164" fontId="64" fillId="36" borderId="58" xfId="51" applyNumberFormat="1" applyFont="1" applyFill="1" applyBorder="1" applyAlignment="1">
      <alignment horizontal="center" vertical="center" wrapText="1"/>
      <protection/>
    </xf>
    <xf numFmtId="0" fontId="2" fillId="36" borderId="58" xfId="51" applyFont="1" applyFill="1" applyBorder="1" applyAlignment="1">
      <alignment horizontal="center" vertical="center" wrapText="1"/>
      <protection/>
    </xf>
    <xf numFmtId="0" fontId="59" fillId="36" borderId="0" xfId="51" applyFont="1" applyFill="1" applyBorder="1" applyAlignment="1">
      <alignment horizontal="center" vertical="center" wrapText="1"/>
      <protection/>
    </xf>
    <xf numFmtId="0" fontId="8" fillId="35" borderId="10" xfId="51" applyFont="1" applyFill="1" applyBorder="1" applyAlignment="1">
      <alignment horizontal="center" vertical="center"/>
      <protection/>
    </xf>
    <xf numFmtId="0" fontId="8" fillId="8" borderId="23" xfId="51" applyFont="1" applyFill="1" applyBorder="1" applyAlignment="1">
      <alignment horizontal="center" vertical="center"/>
      <protection/>
    </xf>
    <xf numFmtId="0" fontId="8" fillId="8" borderId="21" xfId="51" applyFont="1" applyFill="1" applyBorder="1" applyAlignment="1">
      <alignment horizontal="center" vertical="center"/>
      <protection/>
    </xf>
    <xf numFmtId="0" fontId="8" fillId="8" borderId="64" xfId="51" applyFont="1" applyFill="1" applyBorder="1" applyAlignment="1">
      <alignment horizontal="center" vertical="center" wrapText="1"/>
      <protection/>
    </xf>
    <xf numFmtId="0" fontId="6" fillId="8" borderId="64" xfId="51" applyFont="1" applyFill="1" applyBorder="1" applyAlignment="1">
      <alignment horizontal="center" vertical="center" wrapText="1"/>
      <protection/>
    </xf>
    <xf numFmtId="0" fontId="7" fillId="8" borderId="39" xfId="51" applyFont="1" applyFill="1" applyBorder="1" applyAlignment="1">
      <alignment horizontal="center" vertical="center"/>
      <protection/>
    </xf>
    <xf numFmtId="0" fontId="8" fillId="8" borderId="0" xfId="51" applyFont="1" applyFill="1" applyBorder="1" applyAlignment="1">
      <alignment horizontal="center" vertical="center"/>
      <protection/>
    </xf>
    <xf numFmtId="0" fontId="3" fillId="0" borderId="0" xfId="51" applyFont="1" applyBorder="1">
      <alignment/>
      <protection/>
    </xf>
    <xf numFmtId="0" fontId="59" fillId="33" borderId="34" xfId="51" applyFont="1" applyFill="1" applyBorder="1" applyAlignment="1">
      <alignment horizontal="center" vertical="center"/>
      <protection/>
    </xf>
    <xf numFmtId="0" fontId="2" fillId="39" borderId="40" xfId="51" applyFont="1" applyFill="1" applyBorder="1" applyAlignment="1">
      <alignment horizontal="center" vertical="center"/>
      <protection/>
    </xf>
    <xf numFmtId="0" fontId="2" fillId="39" borderId="18" xfId="51" applyFont="1" applyFill="1" applyBorder="1" applyAlignment="1">
      <alignment horizontal="center" vertical="center"/>
      <protection/>
    </xf>
    <xf numFmtId="0" fontId="59" fillId="0" borderId="52" xfId="51" applyFont="1" applyFill="1" applyBorder="1" applyAlignment="1">
      <alignment horizontal="center" wrapText="1"/>
      <protection/>
    </xf>
    <xf numFmtId="0" fontId="65" fillId="40" borderId="15" xfId="51" applyFont="1" applyFill="1" applyBorder="1" applyAlignment="1">
      <alignment horizontal="center" wrapText="1"/>
      <protection/>
    </xf>
    <xf numFmtId="164" fontId="65" fillId="40" borderId="15" xfId="51" applyNumberFormat="1" applyFont="1" applyFill="1" applyBorder="1" applyAlignment="1">
      <alignment horizontal="center" vertical="center"/>
      <protection/>
    </xf>
    <xf numFmtId="0" fontId="65" fillId="40" borderId="15" xfId="51" applyFont="1" applyFill="1" applyBorder="1" applyAlignment="1">
      <alignment horizontal="center" vertical="center"/>
      <protection/>
    </xf>
    <xf numFmtId="164" fontId="65" fillId="40" borderId="15" xfId="51" applyNumberFormat="1" applyFont="1" applyFill="1" applyBorder="1" applyAlignment="1">
      <alignment horizontal="center" vertical="center" wrapText="1"/>
      <protection/>
    </xf>
    <xf numFmtId="0" fontId="65" fillId="40" borderId="15" xfId="51" applyFont="1" applyFill="1" applyBorder="1" applyAlignment="1">
      <alignment horizontal="center"/>
      <protection/>
    </xf>
    <xf numFmtId="0" fontId="61" fillId="36" borderId="39" xfId="51" applyFont="1" applyFill="1" applyBorder="1">
      <alignment/>
      <protection/>
    </xf>
    <xf numFmtId="0" fontId="61" fillId="36" borderId="48" xfId="51" applyFont="1" applyFill="1" applyBorder="1">
      <alignment/>
      <protection/>
    </xf>
    <xf numFmtId="0" fontId="5" fillId="34" borderId="39" xfId="51" applyFont="1" applyFill="1" applyBorder="1" applyAlignment="1">
      <alignment wrapText="1"/>
      <protection/>
    </xf>
    <xf numFmtId="0" fontId="66" fillId="33" borderId="51" xfId="51" applyFont="1" applyFill="1" applyBorder="1" applyAlignment="1">
      <alignment horizontal="center" vertical="center" wrapText="1"/>
      <protection/>
    </xf>
    <xf numFmtId="0" fontId="2" fillId="33" borderId="35" xfId="51" applyFont="1" applyFill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34" xfId="51" applyFont="1" applyFill="1" applyBorder="1" applyAlignment="1">
      <alignment horizontal="center" vertical="center" wrapText="1"/>
      <protection/>
    </xf>
    <xf numFmtId="0" fontId="59" fillId="33" borderId="67" xfId="51" applyFont="1" applyFill="1" applyBorder="1" applyAlignment="1">
      <alignment horizontal="center" vertical="center"/>
      <protection/>
    </xf>
    <xf numFmtId="0" fontId="59" fillId="33" borderId="29" xfId="51" applyFont="1" applyFill="1" applyBorder="1" applyAlignment="1">
      <alignment horizontal="center" vertical="center"/>
      <protection/>
    </xf>
    <xf numFmtId="0" fontId="59" fillId="33" borderId="58" xfId="51" applyFont="1" applyFill="1" applyBorder="1" applyAlignment="1">
      <alignment horizontal="center" vertical="center"/>
      <protection/>
    </xf>
    <xf numFmtId="0" fontId="59" fillId="33" borderId="74" xfId="51" applyFont="1" applyFill="1" applyBorder="1" applyAlignment="1">
      <alignment horizontal="center" vertical="center"/>
      <protection/>
    </xf>
    <xf numFmtId="0" fontId="59" fillId="33" borderId="42" xfId="51" applyFont="1" applyFill="1" applyBorder="1" applyAlignment="1">
      <alignment horizontal="center" vertical="center"/>
      <protection/>
    </xf>
    <xf numFmtId="0" fontId="59" fillId="33" borderId="78" xfId="51" applyFont="1" applyFill="1" applyBorder="1" applyAlignment="1">
      <alignment horizontal="center" vertical="center"/>
      <protection/>
    </xf>
    <xf numFmtId="0" fontId="59" fillId="33" borderId="42" xfId="51" applyFont="1" applyFill="1" applyBorder="1" applyAlignment="1">
      <alignment horizontal="center"/>
      <protection/>
    </xf>
    <xf numFmtId="0" fontId="59" fillId="33" borderId="74" xfId="51" applyFont="1" applyFill="1" applyBorder="1" applyAlignment="1">
      <alignment horizontal="center"/>
      <protection/>
    </xf>
    <xf numFmtId="0" fontId="59" fillId="33" borderId="78" xfId="51" applyFont="1" applyFill="1" applyBorder="1" applyAlignment="1">
      <alignment horizontal="center"/>
      <protection/>
    </xf>
    <xf numFmtId="0" fontId="60" fillId="33" borderId="42" xfId="51" applyFont="1" applyFill="1" applyBorder="1" applyAlignment="1">
      <alignment horizontal="center"/>
      <protection/>
    </xf>
    <xf numFmtId="0" fontId="59" fillId="33" borderId="21" xfId="51" applyFont="1" applyFill="1" applyBorder="1" applyAlignment="1">
      <alignment horizontal="center" vertical="center"/>
      <protection/>
    </xf>
    <xf numFmtId="0" fontId="60" fillId="33" borderId="47" xfId="51" applyFont="1" applyFill="1" applyBorder="1" applyAlignment="1">
      <alignment horizontal="center" vertical="center"/>
      <protection/>
    </xf>
    <xf numFmtId="0" fontId="59" fillId="33" borderId="79" xfId="51" applyFont="1" applyFill="1" applyBorder="1" applyAlignment="1">
      <alignment horizontal="center" vertical="center"/>
      <protection/>
    </xf>
    <xf numFmtId="0" fontId="59" fillId="33" borderId="47" xfId="51" applyFont="1" applyFill="1" applyBorder="1" applyAlignment="1">
      <alignment horizontal="center" vertical="center"/>
      <protection/>
    </xf>
    <xf numFmtId="0" fontId="59" fillId="33" borderId="64" xfId="51" applyFont="1" applyFill="1" applyBorder="1" applyAlignment="1">
      <alignment horizontal="center" vertical="center"/>
      <protection/>
    </xf>
    <xf numFmtId="0" fontId="61" fillId="36" borderId="20" xfId="51" applyFont="1" applyFill="1" applyBorder="1">
      <alignment/>
      <protection/>
    </xf>
    <xf numFmtId="0" fontId="7" fillId="40" borderId="15" xfId="51" applyFont="1" applyFill="1" applyBorder="1" applyAlignment="1">
      <alignment horizontal="center" vertical="center" wrapText="1"/>
      <protection/>
    </xf>
    <xf numFmtId="0" fontId="5" fillId="40" borderId="41" xfId="51" applyFont="1" applyFill="1" applyBorder="1" applyAlignment="1">
      <alignment wrapText="1"/>
      <protection/>
    </xf>
    <xf numFmtId="0" fontId="7" fillId="40" borderId="15" xfId="51" applyFont="1" applyFill="1" applyBorder="1" applyAlignment="1">
      <alignment horizontal="center" vertical="center"/>
      <protection/>
    </xf>
    <xf numFmtId="0" fontId="65" fillId="0" borderId="0" xfId="51" applyFont="1" applyFill="1" applyBorder="1" applyAlignment="1">
      <alignment horizontal="center" wrapText="1"/>
      <protection/>
    </xf>
    <xf numFmtId="0" fontId="64" fillId="0" borderId="0" xfId="51" applyFont="1" applyFill="1" applyBorder="1" applyAlignment="1">
      <alignment horizontal="center" vertical="center"/>
      <protection/>
    </xf>
    <xf numFmtId="164" fontId="64" fillId="0" borderId="0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58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3" fillId="0" borderId="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wrapText="1"/>
      <protection/>
    </xf>
    <xf numFmtId="164" fontId="2" fillId="0" borderId="0" xfId="51" applyNumberFormat="1" applyFont="1" applyFill="1" applyBorder="1" applyAlignment="1">
      <alignment horizontal="center" vertical="center" wrapText="1"/>
      <protection/>
    </xf>
    <xf numFmtId="0" fontId="21" fillId="36" borderId="0" xfId="51" applyFont="1" applyFill="1" applyBorder="1" applyAlignment="1">
      <alignment wrapText="1"/>
      <protection/>
    </xf>
    <xf numFmtId="164" fontId="67" fillId="36" borderId="0" xfId="51" applyNumberFormat="1" applyFont="1" applyFill="1" applyBorder="1" applyAlignment="1">
      <alignment horizontal="center" vertical="center" wrapText="1"/>
      <protection/>
    </xf>
    <xf numFmtId="164" fontId="65" fillId="40" borderId="0" xfId="51" applyNumberFormat="1" applyFont="1" applyFill="1" applyBorder="1" applyAlignment="1">
      <alignment horizontal="center" vertical="center" wrapText="1"/>
      <protection/>
    </xf>
    <xf numFmtId="0" fontId="65" fillId="40" borderId="0" xfId="51" applyFont="1" applyFill="1" applyBorder="1" applyAlignment="1">
      <alignment horizontal="center" vertical="center" wrapText="1"/>
      <protection/>
    </xf>
    <xf numFmtId="0" fontId="59" fillId="33" borderId="26" xfId="51" applyFont="1" applyFill="1" applyBorder="1" applyAlignment="1">
      <alignment horizontal="center"/>
      <protection/>
    </xf>
    <xf numFmtId="0" fontId="3" fillId="0" borderId="80" xfId="51" applyFont="1" applyBorder="1">
      <alignment/>
      <protection/>
    </xf>
    <xf numFmtId="0" fontId="5" fillId="37" borderId="39" xfId="0" applyNumberFormat="1" applyFont="1" applyFill="1" applyBorder="1" applyAlignment="1">
      <alignment horizontal="center" vertical="center"/>
    </xf>
    <xf numFmtId="0" fontId="59" fillId="33" borderId="39" xfId="51" applyFont="1" applyFill="1" applyBorder="1" applyAlignment="1">
      <alignment horizontal="center" vertical="center"/>
      <protection/>
    </xf>
    <xf numFmtId="0" fontId="66" fillId="36" borderId="26" xfId="51" applyFont="1" applyFill="1" applyBorder="1" applyAlignment="1">
      <alignment horizontal="center" vertical="center" wrapText="1"/>
      <protection/>
    </xf>
    <xf numFmtId="0" fontId="6" fillId="36" borderId="26" xfId="51" applyFont="1" applyFill="1" applyBorder="1" applyAlignment="1">
      <alignment horizontal="center" vertical="center" wrapText="1"/>
      <protection/>
    </xf>
    <xf numFmtId="0" fontId="61" fillId="0" borderId="0" xfId="51" applyFont="1" applyFill="1" applyBorder="1">
      <alignment/>
      <protection/>
    </xf>
    <xf numFmtId="0" fontId="61" fillId="0" borderId="0" xfId="51" applyFont="1" applyBorder="1">
      <alignment/>
      <protection/>
    </xf>
    <xf numFmtId="0" fontId="3" fillId="0" borderId="10" xfId="51" applyFont="1" applyBorder="1">
      <alignment/>
      <protection/>
    </xf>
    <xf numFmtId="0" fontId="9" fillId="33" borderId="74" xfId="0" applyFont="1" applyFill="1" applyBorder="1" applyAlignment="1">
      <alignment horizontal="center" vertical="center" wrapText="1"/>
    </xf>
    <xf numFmtId="0" fontId="5" fillId="34" borderId="81" xfId="51" applyFont="1" applyFill="1" applyBorder="1" applyAlignment="1">
      <alignment wrapText="1"/>
      <protection/>
    </xf>
    <xf numFmtId="0" fontId="6" fillId="0" borderId="21" xfId="51" applyFont="1" applyFill="1" applyBorder="1" applyAlignment="1">
      <alignment horizontal="center" wrapText="1"/>
      <protection/>
    </xf>
    <xf numFmtId="0" fontId="8" fillId="8" borderId="51" xfId="51" applyFont="1" applyFill="1" applyBorder="1" applyAlignment="1">
      <alignment horizontal="center" vertical="center" wrapText="1"/>
      <protection/>
    </xf>
    <xf numFmtId="0" fontId="59" fillId="0" borderId="51" xfId="51" applyFont="1" applyFill="1" applyBorder="1" applyAlignment="1">
      <alignment horizontal="center" vertical="center"/>
      <protection/>
    </xf>
    <xf numFmtId="0" fontId="59" fillId="0" borderId="39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62" fillId="0" borderId="48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6" fillId="36" borderId="39" xfId="51" applyFont="1" applyFill="1" applyBorder="1" applyAlignment="1">
      <alignment horizontal="center" vertical="center" wrapText="1"/>
      <protection/>
    </xf>
    <xf numFmtId="0" fontId="7" fillId="0" borderId="39" xfId="51" applyFont="1" applyBorder="1" applyAlignment="1">
      <alignment horizontal="center" vertical="center"/>
      <protection/>
    </xf>
    <xf numFmtId="0" fontId="6" fillId="0" borderId="82" xfId="51" applyFont="1" applyFill="1" applyBorder="1" applyAlignment="1">
      <alignment horizontal="center" vertical="center" wrapText="1"/>
      <protection/>
    </xf>
    <xf numFmtId="0" fontId="3" fillId="36" borderId="11" xfId="51" applyFont="1" applyFill="1" applyBorder="1" applyAlignment="1">
      <alignment horizontal="center" vertical="center"/>
      <protection/>
    </xf>
    <xf numFmtId="0" fontId="6" fillId="36" borderId="11" xfId="51" applyFont="1" applyFill="1" applyBorder="1" applyAlignment="1">
      <alignment horizontal="center" vertical="center" wrapText="1"/>
      <protection/>
    </xf>
    <xf numFmtId="0" fontId="63" fillId="36" borderId="11" xfId="51" applyFont="1" applyFill="1" applyBorder="1" applyAlignment="1">
      <alignment horizontal="center" vertical="center" wrapText="1"/>
      <protection/>
    </xf>
    <xf numFmtId="0" fontId="68" fillId="0" borderId="0" xfId="51" applyFont="1" applyFill="1">
      <alignment/>
      <protection/>
    </xf>
    <xf numFmtId="164" fontId="59" fillId="36" borderId="15" xfId="51" applyNumberFormat="1" applyFont="1" applyFill="1" applyBorder="1" applyAlignment="1">
      <alignment horizontal="center" vertical="center" wrapText="1"/>
      <protection/>
    </xf>
    <xf numFmtId="0" fontId="7" fillId="41" borderId="20" xfId="51" applyFont="1" applyFill="1" applyBorder="1" applyAlignment="1">
      <alignment horizontal="center" vertical="center"/>
      <protection/>
    </xf>
    <xf numFmtId="0" fontId="7" fillId="41" borderId="15" xfId="51" applyFont="1" applyFill="1" applyBorder="1" applyAlignment="1">
      <alignment horizontal="center" vertical="center"/>
      <protection/>
    </xf>
    <xf numFmtId="0" fontId="5" fillId="41" borderId="26" xfId="51" applyFont="1" applyFill="1" applyBorder="1" applyAlignment="1">
      <alignment horizontal="center" vertical="center" wrapText="1"/>
      <protection/>
    </xf>
    <xf numFmtId="0" fontId="59" fillId="41" borderId="15" xfId="51" applyFont="1" applyFill="1" applyBorder="1" applyAlignment="1">
      <alignment horizontal="center" vertical="center"/>
      <protection/>
    </xf>
    <xf numFmtId="0" fontId="7" fillId="42" borderId="20" xfId="51" applyFont="1" applyFill="1" applyBorder="1" applyAlignment="1">
      <alignment horizontal="center" vertical="center"/>
      <protection/>
    </xf>
    <xf numFmtId="0" fontId="7" fillId="42" borderId="15" xfId="51" applyFont="1" applyFill="1" applyBorder="1" applyAlignment="1">
      <alignment horizontal="center" vertical="center"/>
      <protection/>
    </xf>
    <xf numFmtId="0" fontId="5" fillId="42" borderId="39" xfId="51" applyFont="1" applyFill="1" applyBorder="1" applyAlignment="1">
      <alignment horizontal="center" vertical="center" wrapText="1"/>
      <protection/>
    </xf>
    <xf numFmtId="0" fontId="7" fillId="42" borderId="50" xfId="51" applyFont="1" applyFill="1" applyBorder="1" applyAlignment="1">
      <alignment horizontal="center" vertical="center"/>
      <protection/>
    </xf>
    <xf numFmtId="0" fontId="7" fillId="42" borderId="45" xfId="51" applyFont="1" applyFill="1" applyBorder="1" applyAlignment="1">
      <alignment horizontal="center" vertical="center"/>
      <protection/>
    </xf>
    <xf numFmtId="0" fontId="5" fillId="42" borderId="51" xfId="51" applyFont="1" applyFill="1" applyBorder="1" applyAlignment="1">
      <alignment horizontal="center" vertical="center" wrapText="1"/>
      <protection/>
    </xf>
    <xf numFmtId="0" fontId="63" fillId="42" borderId="15" xfId="51" applyFont="1" applyFill="1" applyBorder="1" applyAlignment="1">
      <alignment horizontal="center" vertical="center" wrapText="1"/>
      <protection/>
    </xf>
    <xf numFmtId="0" fontId="3" fillId="42" borderId="15" xfId="51" applyFont="1" applyFill="1" applyBorder="1" applyAlignment="1">
      <alignment horizontal="center" vertical="center"/>
      <protection/>
    </xf>
    <xf numFmtId="0" fontId="7" fillId="42" borderId="15" xfId="0" applyNumberFormat="1" applyFont="1" applyFill="1" applyBorder="1" applyAlignment="1">
      <alignment horizontal="center" vertical="center"/>
    </xf>
    <xf numFmtId="0" fontId="5" fillId="42" borderId="39" xfId="0" applyNumberFormat="1" applyFont="1" applyFill="1" applyBorder="1" applyAlignment="1">
      <alignment horizontal="center" vertical="center" wrapText="1"/>
    </xf>
    <xf numFmtId="0" fontId="7" fillId="42" borderId="53" xfId="51" applyFont="1" applyFill="1" applyBorder="1" applyAlignment="1">
      <alignment horizontal="center" vertical="center"/>
      <protection/>
    </xf>
    <xf numFmtId="0" fontId="7" fillId="42" borderId="20" xfId="51" applyFont="1" applyFill="1" applyBorder="1">
      <alignment/>
      <protection/>
    </xf>
    <xf numFmtId="0" fontId="7" fillId="42" borderId="15" xfId="51" applyFont="1" applyFill="1" applyBorder="1">
      <alignment/>
      <protection/>
    </xf>
    <xf numFmtId="0" fontId="5" fillId="42" borderId="39" xfId="51" applyFont="1" applyFill="1" applyBorder="1">
      <alignment/>
      <protection/>
    </xf>
    <xf numFmtId="0" fontId="59" fillId="42" borderId="15" xfId="51" applyFont="1" applyFill="1" applyBorder="1" applyAlignment="1">
      <alignment horizontal="center" vertical="center"/>
      <protection/>
    </xf>
    <xf numFmtId="0" fontId="5" fillId="41" borderId="39" xfId="51" applyFont="1" applyFill="1" applyBorder="1" applyAlignment="1">
      <alignment horizontal="center" vertical="center" wrapText="1"/>
      <protection/>
    </xf>
    <xf numFmtId="0" fontId="7" fillId="41" borderId="22" xfId="51" applyFont="1" applyFill="1" applyBorder="1" applyAlignment="1">
      <alignment horizontal="center" vertical="center"/>
      <protection/>
    </xf>
    <xf numFmtId="0" fontId="7" fillId="42" borderId="22" xfId="51" applyFont="1" applyFill="1" applyBorder="1" applyAlignment="1">
      <alignment horizontal="center" vertical="center"/>
      <protection/>
    </xf>
    <xf numFmtId="0" fontId="5" fillId="42" borderId="15" xfId="51" applyFont="1" applyFill="1" applyBorder="1" applyAlignment="1">
      <alignment horizontal="center" vertical="center"/>
      <protection/>
    </xf>
    <xf numFmtId="0" fontId="7" fillId="42" borderId="22" xfId="0" applyFont="1" applyFill="1" applyBorder="1" applyAlignment="1">
      <alignment vertical="center"/>
    </xf>
    <xf numFmtId="0" fontId="7" fillId="42" borderId="15" xfId="0" applyFont="1" applyFill="1" applyBorder="1" applyAlignment="1">
      <alignment vertical="center"/>
    </xf>
    <xf numFmtId="0" fontId="5" fillId="42" borderId="39" xfId="0" applyFont="1" applyFill="1" applyBorder="1" applyAlignment="1">
      <alignment vertical="center"/>
    </xf>
    <xf numFmtId="0" fontId="7" fillId="41" borderId="22" xfId="0" applyNumberFormat="1" applyFont="1" applyFill="1" applyBorder="1" applyAlignment="1">
      <alignment horizontal="center" vertical="center"/>
    </xf>
    <xf numFmtId="0" fontId="7" fillId="41" borderId="15" xfId="0" applyNumberFormat="1" applyFont="1" applyFill="1" applyBorder="1" applyAlignment="1">
      <alignment horizontal="center" vertical="center"/>
    </xf>
    <xf numFmtId="0" fontId="5" fillId="41" borderId="39" xfId="0" applyNumberFormat="1" applyFont="1" applyFill="1" applyBorder="1" applyAlignment="1">
      <alignment horizontal="center" vertical="center" wrapText="1"/>
    </xf>
    <xf numFmtId="0" fontId="59" fillId="43" borderId="15" xfId="51" applyFont="1" applyFill="1" applyBorder="1" applyAlignment="1">
      <alignment horizontal="center" vertical="center"/>
      <protection/>
    </xf>
    <xf numFmtId="0" fontId="7" fillId="43" borderId="20" xfId="51" applyFont="1" applyFill="1" applyBorder="1" applyAlignment="1">
      <alignment horizontal="center" vertical="center"/>
      <protection/>
    </xf>
    <xf numFmtId="0" fontId="7" fillId="43" borderId="15" xfId="51" applyFont="1" applyFill="1" applyBorder="1" applyAlignment="1">
      <alignment horizontal="center" vertical="center"/>
      <protection/>
    </xf>
    <xf numFmtId="0" fontId="5" fillId="43" borderId="39" xfId="51" applyFont="1" applyFill="1" applyBorder="1" applyAlignment="1">
      <alignment horizontal="center" vertical="center" wrapText="1"/>
      <protection/>
    </xf>
    <xf numFmtId="0" fontId="5" fillId="43" borderId="26" xfId="51" applyFont="1" applyFill="1" applyBorder="1" applyAlignment="1">
      <alignment horizontal="center" vertical="center" wrapText="1"/>
      <protection/>
    </xf>
    <xf numFmtId="0" fontId="7" fillId="43" borderId="22" xfId="51" applyFont="1" applyFill="1" applyBorder="1" applyAlignment="1">
      <alignment horizontal="center" vertical="center"/>
      <protection/>
    </xf>
    <xf numFmtId="0" fontId="7" fillId="43" borderId="50" xfId="51" applyFont="1" applyFill="1" applyBorder="1" applyAlignment="1">
      <alignment horizontal="center" vertical="center"/>
      <protection/>
    </xf>
    <xf numFmtId="0" fontId="7" fillId="43" borderId="45" xfId="51" applyFont="1" applyFill="1" applyBorder="1" applyAlignment="1">
      <alignment horizontal="center" vertical="center"/>
      <protection/>
    </xf>
    <xf numFmtId="0" fontId="5" fillId="43" borderId="51" xfId="51" applyFont="1" applyFill="1" applyBorder="1" applyAlignment="1">
      <alignment horizontal="center" vertical="center" wrapText="1"/>
      <protection/>
    </xf>
    <xf numFmtId="0" fontId="7" fillId="43" borderId="15" xfId="0" applyNumberFormat="1" applyFont="1" applyFill="1" applyBorder="1" applyAlignment="1">
      <alignment horizontal="center" vertical="center"/>
    </xf>
    <xf numFmtId="0" fontId="5" fillId="43" borderId="39" xfId="0" applyNumberFormat="1" applyFont="1" applyFill="1" applyBorder="1" applyAlignment="1">
      <alignment horizontal="center" vertical="center" wrapText="1"/>
    </xf>
    <xf numFmtId="0" fontId="59" fillId="43" borderId="39" xfId="51" applyFont="1" applyFill="1" applyBorder="1" applyAlignment="1">
      <alignment horizontal="center" vertical="center"/>
      <protection/>
    </xf>
    <xf numFmtId="0" fontId="7" fillId="41" borderId="50" xfId="51" applyFont="1" applyFill="1" applyBorder="1" applyAlignment="1">
      <alignment horizontal="center" vertical="center"/>
      <protection/>
    </xf>
    <xf numFmtId="0" fontId="7" fillId="41" borderId="45" xfId="51" applyFont="1" applyFill="1" applyBorder="1" applyAlignment="1">
      <alignment horizontal="center" vertical="center"/>
      <protection/>
    </xf>
    <xf numFmtId="0" fontId="5" fillId="41" borderId="51" xfId="51" applyFont="1" applyFill="1" applyBorder="1" applyAlignment="1">
      <alignment horizontal="center" vertical="center" wrapText="1"/>
      <protection/>
    </xf>
    <xf numFmtId="0" fontId="7" fillId="43" borderId="51" xfId="51" applyFont="1" applyFill="1" applyBorder="1" applyAlignment="1">
      <alignment horizontal="center" vertical="center" wrapText="1"/>
      <protection/>
    </xf>
    <xf numFmtId="0" fontId="60" fillId="36" borderId="22" xfId="51" applyFont="1" applyFill="1" applyBorder="1" applyAlignment="1">
      <alignment horizontal="center" vertical="center"/>
      <protection/>
    </xf>
    <xf numFmtId="0" fontId="7" fillId="44" borderId="22" xfId="51" applyFont="1" applyFill="1" applyBorder="1" applyAlignment="1">
      <alignment horizontal="center" vertical="center"/>
      <protection/>
    </xf>
    <xf numFmtId="0" fontId="7" fillId="44" borderId="15" xfId="51" applyFont="1" applyFill="1" applyBorder="1" applyAlignment="1">
      <alignment horizontal="center" vertical="center"/>
      <protection/>
    </xf>
    <xf numFmtId="0" fontId="5" fillId="44" borderId="26" xfId="51" applyFont="1" applyFill="1" applyBorder="1" applyAlignment="1">
      <alignment horizontal="center" vertical="center" wrapText="1"/>
      <protection/>
    </xf>
    <xf numFmtId="0" fontId="59" fillId="43" borderId="15" xfId="51" applyFont="1" applyFill="1" applyBorder="1" applyAlignment="1">
      <alignment horizontal="center" vertical="center" wrapText="1"/>
      <protection/>
    </xf>
    <xf numFmtId="0" fontId="7" fillId="43" borderId="53" xfId="51" applyFont="1" applyFill="1" applyBorder="1" applyAlignment="1">
      <alignment horizontal="center" vertical="center"/>
      <protection/>
    </xf>
    <xf numFmtId="0" fontId="7" fillId="43" borderId="20" xfId="51" applyFont="1" applyFill="1" applyBorder="1">
      <alignment/>
      <protection/>
    </xf>
    <xf numFmtId="0" fontId="7" fillId="43" borderId="15" xfId="51" applyFont="1" applyFill="1" applyBorder="1">
      <alignment/>
      <protection/>
    </xf>
    <xf numFmtId="0" fontId="5" fillId="43" borderId="39" xfId="51" applyFont="1" applyFill="1" applyBorder="1">
      <alignment/>
      <protection/>
    </xf>
    <xf numFmtId="0" fontId="59" fillId="43" borderId="26" xfId="51" applyFont="1" applyFill="1" applyBorder="1" applyAlignment="1">
      <alignment horizontal="center" vertical="center"/>
      <protection/>
    </xf>
    <xf numFmtId="0" fontId="5" fillId="42" borderId="20" xfId="51" applyFont="1" applyFill="1" applyBorder="1" applyAlignment="1">
      <alignment horizontal="center" vertical="center"/>
      <protection/>
    </xf>
    <xf numFmtId="0" fontId="5" fillId="41" borderId="20" xfId="51" applyFont="1" applyFill="1" applyBorder="1" applyAlignment="1">
      <alignment horizontal="center" vertical="center"/>
      <protection/>
    </xf>
    <xf numFmtId="0" fontId="5" fillId="41" borderId="15" xfId="51" applyFont="1" applyFill="1" applyBorder="1" applyAlignment="1">
      <alignment horizontal="center" vertical="center"/>
      <protection/>
    </xf>
    <xf numFmtId="0" fontId="7" fillId="43" borderId="39" xfId="51" applyFont="1" applyFill="1" applyBorder="1">
      <alignment/>
      <protection/>
    </xf>
    <xf numFmtId="0" fontId="62" fillId="41" borderId="83" xfId="0" applyFont="1" applyFill="1" applyBorder="1" applyAlignment="1">
      <alignment vertical="center" wrapText="1"/>
    </xf>
    <xf numFmtId="0" fontId="62" fillId="41" borderId="84" xfId="0" applyFont="1" applyFill="1" applyBorder="1" applyAlignment="1">
      <alignment vertical="center" wrapText="1"/>
    </xf>
    <xf numFmtId="0" fontId="5" fillId="43" borderId="15" xfId="51" applyFont="1" applyFill="1" applyBorder="1" applyAlignment="1">
      <alignment horizontal="center" vertical="center"/>
      <protection/>
    </xf>
    <xf numFmtId="0" fontId="5" fillId="41" borderId="22" xfId="5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0" fontId="5" fillId="0" borderId="0" xfId="51" applyFont="1" applyFill="1">
      <alignment/>
      <protection/>
    </xf>
    <xf numFmtId="49" fontId="5" fillId="0" borderId="15" xfId="0" applyNumberFormat="1" applyFont="1" applyFill="1" applyBorder="1" applyAlignment="1">
      <alignment horizontal="left" vertical="center" wrapText="1"/>
    </xf>
    <xf numFmtId="0" fontId="7" fillId="43" borderId="22" xfId="0" applyNumberFormat="1" applyFont="1" applyFill="1" applyBorder="1" applyAlignment="1">
      <alignment horizontal="center" vertical="center"/>
    </xf>
    <xf numFmtId="0" fontId="7" fillId="43" borderId="20" xfId="0" applyNumberFormat="1" applyFont="1" applyFill="1" applyBorder="1" applyAlignment="1">
      <alignment horizontal="center" vertical="center"/>
    </xf>
    <xf numFmtId="0" fontId="7" fillId="43" borderId="22" xfId="0" applyFont="1" applyFill="1" applyBorder="1" applyAlignment="1">
      <alignment vertical="center"/>
    </xf>
    <xf numFmtId="0" fontId="7" fillId="43" borderId="15" xfId="0" applyFont="1" applyFill="1" applyBorder="1" applyAlignment="1">
      <alignment vertical="center"/>
    </xf>
    <xf numFmtId="0" fontId="5" fillId="43" borderId="39" xfId="0" applyFont="1" applyFill="1" applyBorder="1" applyAlignment="1">
      <alignment vertical="center"/>
    </xf>
    <xf numFmtId="0" fontId="5" fillId="41" borderId="22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7" fillId="41" borderId="39" xfId="51" applyFont="1" applyFill="1" applyBorder="1" applyAlignment="1">
      <alignment horizontal="center" vertical="center"/>
      <protection/>
    </xf>
    <xf numFmtId="0" fontId="5" fillId="41" borderId="39" xfId="0" applyFont="1" applyFill="1" applyBorder="1" applyAlignment="1">
      <alignment horizontal="center" vertical="center" wrapText="1"/>
    </xf>
    <xf numFmtId="0" fontId="2" fillId="0" borderId="0" xfId="51" applyFont="1" applyFill="1">
      <alignment/>
      <protection/>
    </xf>
    <xf numFmtId="0" fontId="5" fillId="42" borderId="15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horizontal="left" vertical="center"/>
      <protection/>
    </xf>
    <xf numFmtId="0" fontId="5" fillId="0" borderId="15" xfId="51" applyFont="1" applyFill="1" applyBorder="1" applyAlignment="1">
      <alignment horizontal="left" vertical="center" wrapText="1"/>
      <protection/>
    </xf>
    <xf numFmtId="0" fontId="5" fillId="35" borderId="46" xfId="0" applyFont="1" applyFill="1" applyBorder="1" applyAlignment="1">
      <alignment horizontal="center" vertical="center" textRotation="90"/>
    </xf>
    <xf numFmtId="0" fontId="5" fillId="35" borderId="60" xfId="0" applyFont="1" applyFill="1" applyBorder="1" applyAlignment="1">
      <alignment horizontal="center" vertical="center" textRotation="90"/>
    </xf>
    <xf numFmtId="0" fontId="9" fillId="35" borderId="14" xfId="51" applyFont="1" applyFill="1" applyBorder="1" applyAlignment="1">
      <alignment horizontal="center" vertical="center"/>
      <protection/>
    </xf>
    <xf numFmtId="0" fontId="9" fillId="35" borderId="28" xfId="51" applyFont="1" applyFill="1" applyBorder="1" applyAlignment="1">
      <alignment horizontal="center" vertical="center"/>
      <protection/>
    </xf>
    <xf numFmtId="0" fontId="9" fillId="35" borderId="56" xfId="51" applyFont="1" applyFill="1" applyBorder="1" applyAlignment="1">
      <alignment horizontal="center" vertical="center"/>
      <protection/>
    </xf>
    <xf numFmtId="0" fontId="5" fillId="35" borderId="46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 textRotation="90" wrapText="1"/>
    </xf>
    <xf numFmtId="0" fontId="5" fillId="35" borderId="12" xfId="0" applyFont="1" applyFill="1" applyBorder="1" applyAlignment="1">
      <alignment horizontal="center" vertical="center" textRotation="90" wrapText="1"/>
    </xf>
    <xf numFmtId="0" fontId="11" fillId="35" borderId="14" xfId="51" applyFont="1" applyFill="1" applyBorder="1" applyAlignment="1">
      <alignment horizontal="center" vertical="center"/>
      <protection/>
    </xf>
    <xf numFmtId="0" fontId="11" fillId="35" borderId="28" xfId="51" applyFont="1" applyFill="1" applyBorder="1" applyAlignment="1">
      <alignment horizontal="center" vertical="center"/>
      <protection/>
    </xf>
    <xf numFmtId="0" fontId="11" fillId="35" borderId="56" xfId="51" applyFont="1" applyFill="1" applyBorder="1" applyAlignment="1">
      <alignment horizontal="center" vertical="center"/>
      <protection/>
    </xf>
    <xf numFmtId="0" fontId="7" fillId="35" borderId="14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56" xfId="51" applyFont="1" applyFill="1" applyBorder="1" applyAlignment="1">
      <alignment horizontal="center" vertical="center"/>
      <protection/>
    </xf>
    <xf numFmtId="0" fontId="7" fillId="35" borderId="43" xfId="0" applyFont="1" applyFill="1" applyBorder="1" applyAlignment="1">
      <alignment horizontal="center" vertical="center" textRotation="90" wrapText="1"/>
    </xf>
    <xf numFmtId="0" fontId="7" fillId="35" borderId="12" xfId="0" applyFont="1" applyFill="1" applyBorder="1" applyAlignment="1">
      <alignment horizontal="center" vertical="center" textRotation="90" wrapText="1"/>
    </xf>
    <xf numFmtId="0" fontId="7" fillId="35" borderId="46" xfId="0" applyFont="1" applyFill="1" applyBorder="1" applyAlignment="1">
      <alignment horizontal="center" vertical="center" textRotation="90"/>
    </xf>
    <xf numFmtId="0" fontId="7" fillId="35" borderId="60" xfId="0" applyFont="1" applyFill="1" applyBorder="1" applyAlignment="1">
      <alignment horizontal="center" vertical="center" textRotation="90"/>
    </xf>
    <xf numFmtId="0" fontId="8" fillId="35" borderId="14" xfId="51" applyFont="1" applyFill="1" applyBorder="1" applyAlignment="1">
      <alignment horizontal="center" vertical="center"/>
      <protection/>
    </xf>
    <xf numFmtId="0" fontId="8" fillId="35" borderId="28" xfId="51" applyFont="1" applyFill="1" applyBorder="1" applyAlignment="1">
      <alignment horizontal="center" vertical="center"/>
      <protection/>
    </xf>
    <xf numFmtId="0" fontId="8" fillId="35" borderId="56" xfId="51" applyFont="1" applyFill="1" applyBorder="1" applyAlignment="1">
      <alignment horizontal="center" vertical="center"/>
      <protection/>
    </xf>
    <xf numFmtId="0" fontId="24" fillId="8" borderId="43" xfId="51" applyFont="1" applyFill="1" applyBorder="1" applyAlignment="1">
      <alignment horizontal="center" wrapText="1"/>
      <protection/>
    </xf>
    <xf numFmtId="0" fontId="24" fillId="8" borderId="43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 vertical="center" textRotation="90"/>
    </xf>
    <xf numFmtId="0" fontId="3" fillId="35" borderId="60" xfId="0" applyFont="1" applyFill="1" applyBorder="1" applyAlignment="1">
      <alignment horizontal="center" vertical="center" textRotation="90"/>
    </xf>
    <xf numFmtId="0" fontId="5" fillId="35" borderId="43" xfId="51" applyFont="1" applyFill="1" applyBorder="1" applyAlignment="1">
      <alignment horizontal="center" wrapText="1"/>
      <protection/>
    </xf>
    <xf numFmtId="0" fontId="7" fillId="35" borderId="4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7" fillId="35" borderId="46" xfId="0" applyFont="1" applyFill="1" applyBorder="1" applyAlignment="1">
      <alignment horizontal="center" vertical="center"/>
    </xf>
    <xf numFmtId="0" fontId="7" fillId="35" borderId="60" xfId="0" applyFont="1" applyFill="1" applyBorder="1" applyAlignment="1">
      <alignment horizontal="center" vertical="center"/>
    </xf>
    <xf numFmtId="0" fontId="62" fillId="8" borderId="43" xfId="51" applyFont="1" applyFill="1" applyBorder="1" applyAlignment="1">
      <alignment horizontal="center" wrapText="1"/>
      <protection/>
    </xf>
    <xf numFmtId="0" fontId="61" fillId="8" borderId="43" xfId="0" applyFont="1" applyFill="1" applyBorder="1" applyAlignment="1">
      <alignment horizontal="center"/>
    </xf>
    <xf numFmtId="0" fontId="61" fillId="8" borderId="12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5" fillId="35" borderId="12" xfId="51" applyFont="1" applyFill="1" applyBorder="1" applyAlignment="1">
      <alignment horizontal="center" wrapText="1"/>
      <protection/>
    </xf>
    <xf numFmtId="0" fontId="7" fillId="35" borderId="4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5" fillId="35" borderId="43" xfId="51" applyFont="1" applyFill="1" applyBorder="1" applyAlignment="1">
      <alignment horizontal="center" vertical="center" textRotation="90" wrapText="1"/>
      <protection/>
    </xf>
    <xf numFmtId="0" fontId="5" fillId="35" borderId="12" xfId="51" applyFont="1" applyFill="1" applyBorder="1" applyAlignment="1">
      <alignment horizontal="center" vertical="center" textRotation="90" wrapText="1"/>
      <protection/>
    </xf>
    <xf numFmtId="0" fontId="7" fillId="35" borderId="43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34" borderId="14" xfId="52" applyFont="1" applyFill="1" applyBorder="1" applyAlignment="1">
      <alignment horizontal="center"/>
      <protection/>
    </xf>
    <xf numFmtId="0" fontId="5" fillId="34" borderId="28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3" fillId="8" borderId="46" xfId="0" applyFont="1" applyFill="1" applyBorder="1" applyAlignment="1">
      <alignment horizontal="center" vertical="center" textRotation="90"/>
    </xf>
    <xf numFmtId="0" fontId="3" fillId="8" borderId="60" xfId="0" applyFont="1" applyFill="1" applyBorder="1" applyAlignment="1">
      <alignment horizontal="center" vertical="center" textRotation="90"/>
    </xf>
    <xf numFmtId="0" fontId="8" fillId="8" borderId="14" xfId="51" applyFont="1" applyFill="1" applyBorder="1" applyAlignment="1">
      <alignment horizontal="center" vertical="center"/>
      <protection/>
    </xf>
    <xf numFmtId="0" fontId="8" fillId="8" borderId="28" xfId="51" applyFont="1" applyFill="1" applyBorder="1" applyAlignment="1">
      <alignment horizontal="center" vertical="center"/>
      <protection/>
    </xf>
    <xf numFmtId="0" fontId="8" fillId="8" borderId="56" xfId="51" applyFont="1" applyFill="1" applyBorder="1" applyAlignment="1">
      <alignment horizontal="center" vertical="center"/>
      <protection/>
    </xf>
    <xf numFmtId="0" fontId="2" fillId="8" borderId="43" xfId="0" applyFont="1" applyFill="1" applyBorder="1" applyAlignment="1">
      <alignment horizontal="center" vertical="center" textRotation="90" wrapText="1"/>
    </xf>
    <xf numFmtId="0" fontId="2" fillId="8" borderId="12" xfId="0" applyFont="1" applyFill="1" applyBorder="1" applyAlignment="1">
      <alignment horizontal="center" vertical="center" textRotation="90" wrapText="1"/>
    </xf>
    <xf numFmtId="0" fontId="18" fillId="45" borderId="14" xfId="51" applyFont="1" applyFill="1" applyBorder="1" applyAlignment="1">
      <alignment horizontal="center"/>
      <protection/>
    </xf>
    <xf numFmtId="0" fontId="69" fillId="0" borderId="28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2" fillId="33" borderId="13" xfId="51" applyFont="1" applyFill="1" applyBorder="1" applyAlignment="1">
      <alignment horizontal="center"/>
      <protection/>
    </xf>
    <xf numFmtId="0" fontId="2" fillId="33" borderId="85" xfId="51" applyFont="1" applyFill="1" applyBorder="1" applyAlignment="1">
      <alignment horizontal="center"/>
      <protection/>
    </xf>
    <xf numFmtId="0" fontId="2" fillId="33" borderId="86" xfId="51" applyFont="1" applyFill="1" applyBorder="1" applyAlignment="1">
      <alignment horizontal="center" wrapText="1"/>
      <protection/>
    </xf>
    <xf numFmtId="0" fontId="2" fillId="33" borderId="11" xfId="51" applyFont="1" applyFill="1" applyBorder="1" applyAlignment="1">
      <alignment horizont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2" fillId="40" borderId="14" xfId="51" applyFont="1" applyFill="1" applyBorder="1" applyAlignment="1">
      <alignment horizontal="center"/>
      <protection/>
    </xf>
    <xf numFmtId="0" fontId="2" fillId="40" borderId="28" xfId="51" applyFont="1" applyFill="1" applyBorder="1" applyAlignment="1">
      <alignment horizontal="center"/>
      <protection/>
    </xf>
    <xf numFmtId="0" fontId="2" fillId="40" borderId="56" xfId="51" applyFont="1" applyFill="1" applyBorder="1" applyAlignment="1">
      <alignment horizontal="center"/>
      <protection/>
    </xf>
    <xf numFmtId="0" fontId="2" fillId="40" borderId="64" xfId="51" applyFont="1" applyFill="1" applyBorder="1" applyAlignment="1">
      <alignment horizontal="center"/>
      <protection/>
    </xf>
    <xf numFmtId="0" fontId="9" fillId="33" borderId="57" xfId="52" applyFont="1" applyFill="1" applyBorder="1" applyAlignment="1">
      <alignment horizontal="center" vertical="center"/>
      <protection/>
    </xf>
    <xf numFmtId="0" fontId="9" fillId="33" borderId="36" xfId="52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/>
      <protection/>
    </xf>
    <xf numFmtId="0" fontId="3" fillId="33" borderId="28" xfId="51" applyFont="1" applyFill="1" applyBorder="1" applyAlignment="1">
      <alignment horizontal="center"/>
      <protection/>
    </xf>
    <xf numFmtId="0" fontId="3" fillId="33" borderId="56" xfId="51" applyFont="1" applyFill="1" applyBorder="1" applyAlignment="1">
      <alignment horizont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8" borderId="13" xfId="51" applyFont="1" applyFill="1" applyBorder="1" applyAlignment="1">
      <alignment horizontal="center" wrapText="1"/>
      <protection/>
    </xf>
    <xf numFmtId="0" fontId="5" fillId="8" borderId="64" xfId="51" applyFont="1" applyFill="1" applyBorder="1" applyAlignment="1">
      <alignment horizontal="center" wrapText="1"/>
      <protection/>
    </xf>
    <xf numFmtId="0" fontId="5" fillId="8" borderId="85" xfId="51" applyFont="1" applyFill="1" applyBorder="1" applyAlignment="1">
      <alignment horizontal="center" wrapText="1"/>
      <protection/>
    </xf>
    <xf numFmtId="0" fontId="5" fillId="8" borderId="10" xfId="51" applyFont="1" applyFill="1" applyBorder="1" applyAlignment="1">
      <alignment horizontal="center" wrapText="1"/>
      <protection/>
    </xf>
    <xf numFmtId="0" fontId="2" fillId="35" borderId="75" xfId="0" applyFont="1" applyFill="1" applyBorder="1" applyAlignment="1">
      <alignment horizontal="center" vertical="center" textRotation="90"/>
    </xf>
    <xf numFmtId="0" fontId="2" fillId="35" borderId="61" xfId="0" applyFont="1" applyFill="1" applyBorder="1" applyAlignment="1">
      <alignment horizontal="center" vertical="center" textRotation="90"/>
    </xf>
    <xf numFmtId="0" fontId="7" fillId="35" borderId="23" xfId="0" applyFont="1" applyFill="1" applyBorder="1" applyAlignment="1">
      <alignment horizontal="center" vertical="center" textRotation="90" wrapText="1"/>
    </xf>
    <xf numFmtId="0" fontId="7" fillId="35" borderId="34" xfId="0" applyFont="1" applyFill="1" applyBorder="1" applyAlignment="1">
      <alignment horizontal="center" vertical="center" textRotation="90"/>
    </xf>
    <xf numFmtId="0" fontId="3" fillId="35" borderId="23" xfId="0" applyFont="1" applyFill="1" applyBorder="1" applyAlignment="1">
      <alignment horizontal="center" vertical="center" textRotation="90" wrapText="1"/>
    </xf>
    <xf numFmtId="0" fontId="3" fillId="35" borderId="34" xfId="0" applyFont="1" applyFill="1" applyBorder="1" applyAlignment="1">
      <alignment horizontal="center" vertical="center" textRotation="90"/>
    </xf>
    <xf numFmtId="0" fontId="9" fillId="35" borderId="10" xfId="51" applyFont="1" applyFill="1" applyBorder="1" applyAlignment="1">
      <alignment horizontal="center" vertical="center"/>
      <protection/>
    </xf>
    <xf numFmtId="0" fontId="5" fillId="35" borderId="23" xfId="0" applyFont="1" applyFill="1" applyBorder="1" applyAlignment="1">
      <alignment horizontal="center" vertical="center" textRotation="90" wrapText="1"/>
    </xf>
    <xf numFmtId="0" fontId="5" fillId="35" borderId="34" xfId="0" applyFont="1" applyFill="1" applyBorder="1" applyAlignment="1">
      <alignment horizontal="center" vertical="center" textRotation="90"/>
    </xf>
    <xf numFmtId="0" fontId="5" fillId="35" borderId="49" xfId="0" applyFont="1" applyFill="1" applyBorder="1" applyAlignment="1">
      <alignment horizontal="center" vertical="center" textRotation="90"/>
    </xf>
    <xf numFmtId="0" fontId="5" fillId="35" borderId="4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8" fillId="8" borderId="64" xfId="51" applyFont="1" applyFill="1" applyBorder="1" applyAlignment="1">
      <alignment horizontal="center" vertical="center"/>
      <protection/>
    </xf>
    <xf numFmtId="0" fontId="8" fillId="35" borderId="11" xfId="51" applyFont="1" applyFill="1" applyBorder="1" applyAlignment="1">
      <alignment horizontal="center" vertical="center"/>
      <protection/>
    </xf>
    <xf numFmtId="0" fontId="8" fillId="35" borderId="85" xfId="51" applyFont="1" applyFill="1" applyBorder="1" applyAlignment="1">
      <alignment horizontal="center" vertical="center"/>
      <protection/>
    </xf>
    <xf numFmtId="0" fontId="8" fillId="35" borderId="10" xfId="51" applyFont="1" applyFill="1" applyBorder="1" applyAlignment="1">
      <alignment horizontal="center" vertical="center"/>
      <protection/>
    </xf>
    <xf numFmtId="0" fontId="5" fillId="34" borderId="56" xfId="52" applyFont="1" applyFill="1" applyBorder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raca dyplomowa" xfId="51"/>
    <cellStyle name="Normalny_Sport II stopień ramówka 2015_201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63"/>
  <sheetViews>
    <sheetView zoomScale="90" zoomScaleNormal="90" zoomScalePageLayoutView="0" workbookViewId="0" topLeftCell="A1">
      <selection activeCell="B2" sqref="B2:T2"/>
    </sheetView>
  </sheetViews>
  <sheetFormatPr defaultColWidth="8.296875" defaultRowHeight="14.25"/>
  <cols>
    <col min="1" max="1" width="2.69921875" style="57" customWidth="1"/>
    <col min="2" max="2" width="40" style="57" customWidth="1"/>
    <col min="3" max="4" width="4.19921875" style="57" customWidth="1"/>
    <col min="5" max="5" width="5.5" style="57" customWidth="1"/>
    <col min="6" max="6" width="4.09765625" style="57" customWidth="1"/>
    <col min="7" max="7" width="4.19921875" style="57" customWidth="1"/>
    <col min="8" max="8" width="4.09765625" style="57" customWidth="1"/>
    <col min="9" max="9" width="4.19921875" style="57" customWidth="1"/>
    <col min="10" max="10" width="3.69921875" style="57" customWidth="1"/>
    <col min="11" max="11" width="3.8984375" style="57" customWidth="1"/>
    <col min="12" max="12" width="3.69921875" style="57" customWidth="1"/>
    <col min="13" max="13" width="3.59765625" style="57" customWidth="1"/>
    <col min="14" max="14" width="3.8984375" style="254" customWidth="1"/>
    <col min="15" max="15" width="4.19921875" style="57" customWidth="1"/>
    <col min="16" max="16" width="4.5" style="57" customWidth="1"/>
    <col min="17" max="17" width="3.3984375" style="254" customWidth="1"/>
    <col min="18" max="18" width="4" style="57" customWidth="1"/>
    <col min="19" max="19" width="4.19921875" style="57" customWidth="1"/>
    <col min="20" max="20" width="4.3984375" style="254" customWidth="1"/>
    <col min="21" max="46" width="8.19921875" style="65" customWidth="1"/>
    <col min="47" max="16384" width="8.19921875" style="57" customWidth="1"/>
  </cols>
  <sheetData>
    <row r="1" ht="12" thickBot="1"/>
    <row r="2" spans="2:20" ht="13.5" thickBot="1">
      <c r="B2" s="831" t="s">
        <v>184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3"/>
    </row>
    <row r="3" spans="1:20" ht="10.5" customHeight="1" thickBot="1">
      <c r="A3" s="834" t="s">
        <v>0</v>
      </c>
      <c r="B3" s="836" t="s">
        <v>1</v>
      </c>
      <c r="C3" s="838" t="s">
        <v>2</v>
      </c>
      <c r="D3" s="839"/>
      <c r="E3" s="839"/>
      <c r="F3" s="839"/>
      <c r="G3" s="840" t="s">
        <v>3</v>
      </c>
      <c r="H3" s="843" t="s">
        <v>4</v>
      </c>
      <c r="I3" s="846" t="s">
        <v>182</v>
      </c>
      <c r="J3" s="847"/>
      <c r="K3" s="847"/>
      <c r="L3" s="847"/>
      <c r="M3" s="847"/>
      <c r="N3" s="848"/>
      <c r="O3" s="846" t="s">
        <v>183</v>
      </c>
      <c r="P3" s="847"/>
      <c r="Q3" s="847"/>
      <c r="R3" s="847"/>
      <c r="S3" s="847"/>
      <c r="T3" s="849"/>
    </row>
    <row r="4" spans="1:20" ht="12" thickBot="1">
      <c r="A4" s="835"/>
      <c r="B4" s="837"/>
      <c r="C4" s="855" t="s">
        <v>5</v>
      </c>
      <c r="D4" s="857" t="s">
        <v>6</v>
      </c>
      <c r="E4" s="857" t="s">
        <v>7</v>
      </c>
      <c r="F4" s="819" t="s">
        <v>8</v>
      </c>
      <c r="G4" s="841"/>
      <c r="H4" s="844"/>
      <c r="I4" s="852" t="s">
        <v>9</v>
      </c>
      <c r="J4" s="853"/>
      <c r="K4" s="853"/>
      <c r="L4" s="852" t="s">
        <v>10</v>
      </c>
      <c r="M4" s="853"/>
      <c r="N4" s="854"/>
      <c r="O4" s="852" t="s">
        <v>11</v>
      </c>
      <c r="P4" s="853"/>
      <c r="Q4" s="854"/>
      <c r="R4" s="850" t="s">
        <v>12</v>
      </c>
      <c r="S4" s="851"/>
      <c r="T4" s="466">
        <v>15</v>
      </c>
    </row>
    <row r="5" spans="1:20" ht="21.75" thickBot="1">
      <c r="A5" s="68"/>
      <c r="B5" s="69"/>
      <c r="C5" s="856"/>
      <c r="D5" s="858"/>
      <c r="E5" s="858"/>
      <c r="F5" s="820"/>
      <c r="G5" s="842"/>
      <c r="H5" s="845"/>
      <c r="I5" s="1" t="s">
        <v>13</v>
      </c>
      <c r="J5" s="1" t="s">
        <v>14</v>
      </c>
      <c r="K5" s="2" t="s">
        <v>4</v>
      </c>
      <c r="L5" s="260" t="s">
        <v>13</v>
      </c>
      <c r="M5" s="1" t="s">
        <v>14</v>
      </c>
      <c r="N5" s="4" t="s">
        <v>4</v>
      </c>
      <c r="O5" s="1" t="s">
        <v>5</v>
      </c>
      <c r="P5" s="1" t="s">
        <v>14</v>
      </c>
      <c r="Q5" s="2" t="s">
        <v>4</v>
      </c>
      <c r="R5" s="3" t="s">
        <v>13</v>
      </c>
      <c r="S5" s="465" t="s">
        <v>14</v>
      </c>
      <c r="T5" s="65" t="s">
        <v>4</v>
      </c>
    </row>
    <row r="6" spans="1:20" ht="12" thickBot="1">
      <c r="A6" s="5" t="s">
        <v>15</v>
      </c>
      <c r="B6" s="224" t="s">
        <v>16</v>
      </c>
      <c r="C6" s="821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3"/>
    </row>
    <row r="7" spans="1:20" ht="11.25">
      <c r="A7" s="223">
        <v>1</v>
      </c>
      <c r="B7" s="230" t="s">
        <v>88</v>
      </c>
      <c r="C7" s="423">
        <v>15</v>
      </c>
      <c r="D7" s="593">
        <v>25</v>
      </c>
      <c r="E7" s="594">
        <v>40</v>
      </c>
      <c r="F7" s="594">
        <v>35</v>
      </c>
      <c r="G7" s="595">
        <v>75</v>
      </c>
      <c r="H7" s="596">
        <v>3</v>
      </c>
      <c r="I7" s="421"/>
      <c r="J7" s="593"/>
      <c r="K7" s="597"/>
      <c r="L7" s="421">
        <v>15</v>
      </c>
      <c r="M7" s="593">
        <v>25</v>
      </c>
      <c r="N7" s="597">
        <v>3</v>
      </c>
      <c r="O7" s="71"/>
      <c r="P7" s="72"/>
      <c r="Q7" s="457"/>
      <c r="R7" s="71"/>
      <c r="S7" s="72"/>
      <c r="T7" s="457"/>
    </row>
    <row r="8" spans="1:20" ht="11.25">
      <c r="A8" s="111">
        <v>2</v>
      </c>
      <c r="B8" s="230" t="s">
        <v>19</v>
      </c>
      <c r="C8" s="231">
        <v>15</v>
      </c>
      <c r="D8" s="231">
        <v>10</v>
      </c>
      <c r="E8" s="233">
        <v>25</v>
      </c>
      <c r="F8" s="233">
        <v>25</v>
      </c>
      <c r="G8" s="35">
        <v>50</v>
      </c>
      <c r="H8" s="303">
        <v>2</v>
      </c>
      <c r="I8" s="288">
        <v>15</v>
      </c>
      <c r="J8" s="231">
        <v>10</v>
      </c>
      <c r="K8" s="295">
        <v>2</v>
      </c>
      <c r="L8" s="289"/>
      <c r="M8" s="235"/>
      <c r="N8" s="301"/>
      <c r="O8" s="77"/>
      <c r="P8" s="78"/>
      <c r="Q8" s="299"/>
      <c r="R8" s="77"/>
      <c r="S8" s="78"/>
      <c r="T8" s="299"/>
    </row>
    <row r="9" spans="1:20" ht="12" thickBot="1">
      <c r="A9" s="112">
        <v>3</v>
      </c>
      <c r="B9" s="230" t="s">
        <v>86</v>
      </c>
      <c r="C9" s="231">
        <v>10</v>
      </c>
      <c r="D9" s="232">
        <v>15</v>
      </c>
      <c r="E9" s="233">
        <v>25</v>
      </c>
      <c r="F9" s="233">
        <v>25</v>
      </c>
      <c r="G9" s="35">
        <v>50</v>
      </c>
      <c r="H9" s="303">
        <v>2</v>
      </c>
      <c r="I9" s="288">
        <v>10</v>
      </c>
      <c r="J9" s="231">
        <v>15</v>
      </c>
      <c r="K9" s="294">
        <v>2</v>
      </c>
      <c r="L9" s="289"/>
      <c r="M9" s="235"/>
      <c r="N9" s="300"/>
      <c r="O9" s="77"/>
      <c r="P9" s="78"/>
      <c r="Q9" s="299"/>
      <c r="R9" s="77"/>
      <c r="S9" s="78"/>
      <c r="T9" s="299"/>
    </row>
    <row r="10" spans="1:20" ht="12" thickBot="1">
      <c r="A10" s="223">
        <v>4</v>
      </c>
      <c r="B10" s="227" t="s">
        <v>87</v>
      </c>
      <c r="C10" s="231">
        <v>30</v>
      </c>
      <c r="D10" s="231">
        <v>20</v>
      </c>
      <c r="E10" s="579">
        <v>50</v>
      </c>
      <c r="F10" s="579">
        <v>50</v>
      </c>
      <c r="G10" s="573">
        <v>100</v>
      </c>
      <c r="H10" s="580">
        <v>4</v>
      </c>
      <c r="I10" s="288">
        <v>30</v>
      </c>
      <c r="J10" s="231">
        <v>20</v>
      </c>
      <c r="K10" s="294">
        <v>4</v>
      </c>
      <c r="L10" s="289"/>
      <c r="M10" s="235"/>
      <c r="N10" s="300"/>
      <c r="O10" s="83"/>
      <c r="P10" s="84"/>
      <c r="Q10" s="304"/>
      <c r="R10" s="83"/>
      <c r="S10" s="84"/>
      <c r="T10" s="304"/>
    </row>
    <row r="11" spans="1:20" ht="11.25">
      <c r="A11" s="223">
        <v>5</v>
      </c>
      <c r="B11" s="230" t="s">
        <v>20</v>
      </c>
      <c r="C11" s="231">
        <v>10</v>
      </c>
      <c r="D11" s="231">
        <v>15</v>
      </c>
      <c r="E11" s="233">
        <v>25</v>
      </c>
      <c r="F11" s="233">
        <v>25</v>
      </c>
      <c r="G11" s="35">
        <v>50</v>
      </c>
      <c r="H11" s="303">
        <v>2</v>
      </c>
      <c r="I11" s="288">
        <v>10</v>
      </c>
      <c r="J11" s="231">
        <v>15</v>
      </c>
      <c r="K11" s="294">
        <v>2</v>
      </c>
      <c r="L11" s="289"/>
      <c r="M11" s="235"/>
      <c r="N11" s="300"/>
      <c r="O11" s="77"/>
      <c r="P11" s="78"/>
      <c r="Q11" s="299"/>
      <c r="R11" s="77"/>
      <c r="S11" s="78"/>
      <c r="T11" s="299"/>
    </row>
    <row r="12" spans="1:20" ht="11.25">
      <c r="A12" s="111">
        <v>6</v>
      </c>
      <c r="B12" s="228" t="s">
        <v>21</v>
      </c>
      <c r="C12" s="231">
        <v>20</v>
      </c>
      <c r="D12" s="232">
        <v>30</v>
      </c>
      <c r="E12" s="233">
        <v>50</v>
      </c>
      <c r="F12" s="233">
        <v>50</v>
      </c>
      <c r="G12" s="35">
        <v>100</v>
      </c>
      <c r="H12" s="303">
        <v>4</v>
      </c>
      <c r="I12" s="289">
        <v>20</v>
      </c>
      <c r="J12" s="236">
        <v>30</v>
      </c>
      <c r="K12" s="294">
        <v>4</v>
      </c>
      <c r="L12" s="159"/>
      <c r="M12" s="113"/>
      <c r="N12" s="302"/>
      <c r="O12" s="77"/>
      <c r="P12" s="78"/>
      <c r="Q12" s="299"/>
      <c r="R12" s="77"/>
      <c r="S12" s="78"/>
      <c r="T12" s="299"/>
    </row>
    <row r="13" spans="1:20" ht="12" thickBot="1">
      <c r="A13" s="112">
        <v>7</v>
      </c>
      <c r="B13" s="227" t="s">
        <v>17</v>
      </c>
      <c r="C13" s="231">
        <v>25</v>
      </c>
      <c r="D13" s="232"/>
      <c r="E13" s="581">
        <v>25</v>
      </c>
      <c r="F13" s="581">
        <v>25</v>
      </c>
      <c r="G13" s="576">
        <v>50</v>
      </c>
      <c r="H13" s="580">
        <v>2</v>
      </c>
      <c r="I13" s="288">
        <v>25</v>
      </c>
      <c r="J13" s="231"/>
      <c r="K13" s="294">
        <v>2</v>
      </c>
      <c r="L13" s="289"/>
      <c r="M13" s="235"/>
      <c r="N13" s="300"/>
      <c r="O13" s="83"/>
      <c r="P13" s="84"/>
      <c r="Q13" s="305"/>
      <c r="R13" s="83"/>
      <c r="S13" s="84"/>
      <c r="T13" s="305"/>
    </row>
    <row r="14" spans="1:20" ht="12" thickBot="1">
      <c r="A14" s="223">
        <v>8</v>
      </c>
      <c r="B14" s="228" t="s">
        <v>85</v>
      </c>
      <c r="C14" s="231">
        <v>30</v>
      </c>
      <c r="D14" s="231">
        <v>20</v>
      </c>
      <c r="E14" s="233">
        <v>50</v>
      </c>
      <c r="F14" s="233">
        <v>50</v>
      </c>
      <c r="G14" s="35">
        <v>100</v>
      </c>
      <c r="H14" s="303">
        <v>4</v>
      </c>
      <c r="I14" s="288">
        <v>30</v>
      </c>
      <c r="J14" s="231">
        <v>20</v>
      </c>
      <c r="K14" s="294">
        <v>4</v>
      </c>
      <c r="L14" s="288"/>
      <c r="M14" s="231"/>
      <c r="N14" s="294"/>
      <c r="O14" s="77"/>
      <c r="P14" s="78"/>
      <c r="Q14" s="299"/>
      <c r="R14" s="77"/>
      <c r="S14" s="78"/>
      <c r="T14" s="299"/>
    </row>
    <row r="15" spans="1:20" ht="12" thickBot="1">
      <c r="A15" s="223">
        <v>9</v>
      </c>
      <c r="B15" s="228" t="s">
        <v>22</v>
      </c>
      <c r="C15" s="231">
        <v>15</v>
      </c>
      <c r="D15" s="232">
        <v>10</v>
      </c>
      <c r="E15" s="233">
        <v>25</v>
      </c>
      <c r="F15" s="233">
        <v>25</v>
      </c>
      <c r="G15" s="35">
        <v>50</v>
      </c>
      <c r="H15" s="303">
        <v>2</v>
      </c>
      <c r="I15" s="289">
        <v>15</v>
      </c>
      <c r="J15" s="236">
        <v>10</v>
      </c>
      <c r="K15" s="294">
        <v>2</v>
      </c>
      <c r="L15" s="159"/>
      <c r="M15" s="113"/>
      <c r="N15" s="302"/>
      <c r="O15" s="263"/>
      <c r="P15" s="39"/>
      <c r="Q15" s="299"/>
      <c r="R15" s="263"/>
      <c r="S15" s="39"/>
      <c r="T15" s="299"/>
    </row>
    <row r="16" spans="1:20" ht="12" thickBot="1">
      <c r="A16" s="223">
        <v>10</v>
      </c>
      <c r="B16" s="229" t="s">
        <v>89</v>
      </c>
      <c r="C16" s="18">
        <v>10</v>
      </c>
      <c r="D16" s="18">
        <v>15</v>
      </c>
      <c r="E16" s="233">
        <v>25</v>
      </c>
      <c r="F16" s="233">
        <v>25</v>
      </c>
      <c r="G16" s="35">
        <v>50</v>
      </c>
      <c r="H16" s="303">
        <v>2</v>
      </c>
      <c r="I16" s="290"/>
      <c r="J16" s="18"/>
      <c r="K16" s="100"/>
      <c r="L16" s="290">
        <v>10</v>
      </c>
      <c r="M16" s="18">
        <v>15</v>
      </c>
      <c r="N16" s="303">
        <v>2</v>
      </c>
      <c r="O16" s="263"/>
      <c r="P16" s="39"/>
      <c r="Q16" s="299"/>
      <c r="R16" s="263"/>
      <c r="S16" s="39"/>
      <c r="T16" s="299"/>
    </row>
    <row r="17" spans="1:20" ht="12" thickBot="1">
      <c r="A17" s="219">
        <v>11</v>
      </c>
      <c r="B17" s="229" t="s">
        <v>109</v>
      </c>
      <c r="C17" s="18">
        <v>10</v>
      </c>
      <c r="D17" s="18">
        <v>15</v>
      </c>
      <c r="E17" s="233">
        <v>25</v>
      </c>
      <c r="F17" s="233">
        <v>25</v>
      </c>
      <c r="G17" s="35">
        <v>50</v>
      </c>
      <c r="H17" s="303">
        <v>2</v>
      </c>
      <c r="I17" s="290">
        <v>10</v>
      </c>
      <c r="J17" s="18">
        <v>15</v>
      </c>
      <c r="K17" s="100">
        <v>2</v>
      </c>
      <c r="L17" s="290"/>
      <c r="M17" s="18"/>
      <c r="N17" s="303"/>
      <c r="O17" s="263"/>
      <c r="P17" s="39"/>
      <c r="Q17" s="299"/>
      <c r="R17" s="263"/>
      <c r="S17" s="39"/>
      <c r="T17" s="299"/>
    </row>
    <row r="18" spans="1:20" ht="12" thickBot="1">
      <c r="A18" s="219">
        <v>12</v>
      </c>
      <c r="B18" s="229" t="s">
        <v>84</v>
      </c>
      <c r="C18" s="306">
        <v>10</v>
      </c>
      <c r="D18" s="306">
        <v>15</v>
      </c>
      <c r="E18" s="307">
        <v>25</v>
      </c>
      <c r="F18" s="307">
        <v>25</v>
      </c>
      <c r="G18" s="275">
        <v>50</v>
      </c>
      <c r="H18" s="308">
        <v>2</v>
      </c>
      <c r="I18" s="290"/>
      <c r="J18" s="18"/>
      <c r="K18" s="100"/>
      <c r="L18" s="290"/>
      <c r="M18" s="18"/>
      <c r="N18" s="302"/>
      <c r="O18" s="263">
        <v>10</v>
      </c>
      <c r="P18" s="39">
        <v>15</v>
      </c>
      <c r="Q18" s="303">
        <v>2</v>
      </c>
      <c r="R18" s="263"/>
      <c r="S18" s="39"/>
      <c r="T18" s="299"/>
    </row>
    <row r="19" spans="1:20" ht="12" thickBot="1">
      <c r="A19" s="89" t="s">
        <v>23</v>
      </c>
      <c r="B19" s="237" t="s">
        <v>81</v>
      </c>
      <c r="C19" s="225"/>
      <c r="D19" s="225"/>
      <c r="E19" s="225"/>
      <c r="F19" s="225"/>
      <c r="G19" s="225"/>
      <c r="H19" s="297"/>
      <c r="I19" s="225"/>
      <c r="J19" s="225"/>
      <c r="K19" s="297"/>
      <c r="L19" s="261"/>
      <c r="M19" s="225"/>
      <c r="N19" s="297"/>
      <c r="O19" s="225"/>
      <c r="P19" s="225"/>
      <c r="Q19" s="297"/>
      <c r="R19" s="225"/>
      <c r="S19" s="225"/>
      <c r="T19" s="628"/>
    </row>
    <row r="20" spans="1:20" ht="11.25">
      <c r="A20" s="211">
        <v>13</v>
      </c>
      <c r="B20" s="251" t="s">
        <v>24</v>
      </c>
      <c r="C20" s="20">
        <v>25</v>
      </c>
      <c r="D20" s="238"/>
      <c r="E20" s="238">
        <v>25</v>
      </c>
      <c r="F20" s="238">
        <v>25</v>
      </c>
      <c r="G20" s="238">
        <v>50</v>
      </c>
      <c r="H20" s="242">
        <v>2</v>
      </c>
      <c r="I20" s="291">
        <v>25</v>
      </c>
      <c r="J20" s="20"/>
      <c r="K20" s="242">
        <v>2</v>
      </c>
      <c r="L20" s="291"/>
      <c r="M20" s="20"/>
      <c r="N20" s="243"/>
      <c r="O20" s="291"/>
      <c r="P20" s="20"/>
      <c r="Q20" s="243"/>
      <c r="R20" s="291"/>
      <c r="S20" s="20"/>
      <c r="T20" s="243"/>
    </row>
    <row r="21" spans="1:20" ht="11.25">
      <c r="A21" s="211">
        <v>14</v>
      </c>
      <c r="B21" s="252" t="s">
        <v>82</v>
      </c>
      <c r="C21" s="20">
        <v>10</v>
      </c>
      <c r="D21" s="238">
        <v>20</v>
      </c>
      <c r="E21" s="238">
        <v>30</v>
      </c>
      <c r="F21" s="238">
        <v>20</v>
      </c>
      <c r="G21" s="238">
        <v>50</v>
      </c>
      <c r="H21" s="242">
        <v>2</v>
      </c>
      <c r="I21" s="291">
        <v>10</v>
      </c>
      <c r="J21" s="20">
        <v>20</v>
      </c>
      <c r="K21" s="464">
        <v>2</v>
      </c>
      <c r="L21" s="159"/>
      <c r="M21" s="113"/>
      <c r="N21" s="242"/>
      <c r="O21" s="291"/>
      <c r="P21" s="20"/>
      <c r="Q21" s="243"/>
      <c r="R21" s="291"/>
      <c r="S21" s="20"/>
      <c r="T21" s="243"/>
    </row>
    <row r="22" spans="1:20" ht="15.75" customHeight="1">
      <c r="A22" s="212">
        <v>15</v>
      </c>
      <c r="B22" s="251" t="s">
        <v>83</v>
      </c>
      <c r="C22" s="20"/>
      <c r="D22" s="238">
        <v>15</v>
      </c>
      <c r="E22" s="238">
        <v>15</v>
      </c>
      <c r="F22" s="238">
        <v>235</v>
      </c>
      <c r="G22" s="238">
        <v>250</v>
      </c>
      <c r="H22" s="242">
        <v>10</v>
      </c>
      <c r="I22" s="291"/>
      <c r="J22" s="20"/>
      <c r="K22" s="243"/>
      <c r="L22" s="291"/>
      <c r="M22" s="20">
        <v>15</v>
      </c>
      <c r="N22" s="243">
        <v>2</v>
      </c>
      <c r="O22" s="291"/>
      <c r="P22" s="238" t="s">
        <v>106</v>
      </c>
      <c r="Q22" s="242">
        <v>4</v>
      </c>
      <c r="R22" s="291"/>
      <c r="S22" s="238" t="s">
        <v>114</v>
      </c>
      <c r="T22" s="242">
        <v>4</v>
      </c>
    </row>
    <row r="23" spans="1:20" ht="12" thickBot="1">
      <c r="A23" s="213">
        <v>16</v>
      </c>
      <c r="B23" s="253" t="s">
        <v>90</v>
      </c>
      <c r="C23" s="20"/>
      <c r="D23" s="238"/>
      <c r="E23" s="238"/>
      <c r="F23" s="238">
        <v>150</v>
      </c>
      <c r="G23" s="238">
        <v>150</v>
      </c>
      <c r="H23" s="242">
        <v>6</v>
      </c>
      <c r="I23" s="291"/>
      <c r="J23" s="20"/>
      <c r="K23" s="243"/>
      <c r="L23" s="291"/>
      <c r="M23" s="20"/>
      <c r="N23" s="243"/>
      <c r="O23" s="291"/>
      <c r="P23" s="20"/>
      <c r="Q23" s="243"/>
      <c r="R23" s="291"/>
      <c r="S23" s="20" t="s">
        <v>107</v>
      </c>
      <c r="T23" s="242">
        <v>6</v>
      </c>
    </row>
    <row r="24" spans="1:20" ht="11.25">
      <c r="A24" s="91" t="s">
        <v>25</v>
      </c>
      <c r="B24" s="92" t="s">
        <v>26</v>
      </c>
      <c r="C24" s="250"/>
      <c r="D24" s="250"/>
      <c r="E24" s="250"/>
      <c r="F24" s="250"/>
      <c r="G24" s="250"/>
      <c r="H24" s="298"/>
      <c r="I24" s="292"/>
      <c r="J24" s="250"/>
      <c r="K24" s="298"/>
      <c r="L24" s="293"/>
      <c r="M24" s="250"/>
      <c r="N24" s="298"/>
      <c r="O24" s="292"/>
      <c r="P24" s="250"/>
      <c r="Q24" s="298"/>
      <c r="R24" s="292"/>
      <c r="S24" s="250"/>
      <c r="T24" s="428"/>
    </row>
    <row r="25" spans="1:20" s="65" customFormat="1" ht="12" thickBot="1">
      <c r="A25" s="7">
        <v>17</v>
      </c>
      <c r="B25" s="229" t="s">
        <v>108</v>
      </c>
      <c r="C25" s="306">
        <v>30</v>
      </c>
      <c r="D25" s="307">
        <v>30</v>
      </c>
      <c r="E25" s="307">
        <v>60</v>
      </c>
      <c r="F25" s="307">
        <v>40</v>
      </c>
      <c r="G25" s="275">
        <v>100</v>
      </c>
      <c r="H25" s="308">
        <v>4</v>
      </c>
      <c r="I25" s="309"/>
      <c r="J25" s="310">
        <v>30</v>
      </c>
      <c r="K25" s="308">
        <v>2</v>
      </c>
      <c r="L25" s="312">
        <v>30</v>
      </c>
      <c r="M25" s="310"/>
      <c r="N25" s="311">
        <v>2</v>
      </c>
      <c r="O25" s="309"/>
      <c r="P25" s="306"/>
      <c r="Q25" s="308"/>
      <c r="R25" s="313"/>
      <c r="S25" s="314"/>
      <c r="T25" s="629"/>
    </row>
    <row r="26" spans="1:20" ht="14.25" customHeight="1" thickBot="1">
      <c r="A26" s="8"/>
      <c r="B26" s="9" t="s">
        <v>27</v>
      </c>
      <c r="C26" s="315">
        <f aca="true" t="shared" si="0" ref="C26:P26">SUM(C7:C25)</f>
        <v>265</v>
      </c>
      <c r="D26" s="315">
        <f t="shared" si="0"/>
        <v>255</v>
      </c>
      <c r="E26" s="619">
        <f t="shared" si="0"/>
        <v>520</v>
      </c>
      <c r="F26" s="315">
        <f t="shared" si="0"/>
        <v>855</v>
      </c>
      <c r="G26" s="315">
        <f t="shared" si="0"/>
        <v>1375</v>
      </c>
      <c r="H26" s="315">
        <f t="shared" si="0"/>
        <v>55</v>
      </c>
      <c r="I26" s="315">
        <f t="shared" si="0"/>
        <v>200</v>
      </c>
      <c r="J26" s="315">
        <f t="shared" si="0"/>
        <v>185</v>
      </c>
      <c r="K26" s="315">
        <f t="shared" si="0"/>
        <v>30</v>
      </c>
      <c r="L26" s="315">
        <f t="shared" si="0"/>
        <v>55</v>
      </c>
      <c r="M26" s="315">
        <f t="shared" si="0"/>
        <v>55</v>
      </c>
      <c r="N26" s="315">
        <f t="shared" si="0"/>
        <v>9</v>
      </c>
      <c r="O26" s="315">
        <f t="shared" si="0"/>
        <v>10</v>
      </c>
      <c r="P26" s="315">
        <f t="shared" si="0"/>
        <v>15</v>
      </c>
      <c r="Q26" s="315">
        <f>SUM(Q7:Q25)</f>
        <v>6</v>
      </c>
      <c r="R26" s="315">
        <f>SUM(R7:R25)</f>
        <v>0</v>
      </c>
      <c r="S26" s="315">
        <f>SUM(S7:S25)</f>
        <v>0</v>
      </c>
      <c r="T26" s="630">
        <f>SUM(T7:T25)</f>
        <v>10</v>
      </c>
    </row>
    <row r="27" spans="1:46" s="59" customFormat="1" ht="2.25" customHeight="1" hidden="1" thickBot="1">
      <c r="A27" s="10"/>
      <c r="B27" s="11"/>
      <c r="C27" s="10"/>
      <c r="D27" s="12"/>
      <c r="E27" s="12"/>
      <c r="F27" s="12"/>
      <c r="G27" s="12"/>
      <c r="H27" s="13"/>
      <c r="I27" s="14"/>
      <c r="J27" s="14"/>
      <c r="K27" s="15"/>
      <c r="L27" s="14"/>
      <c r="M27" s="14"/>
      <c r="N27" s="15"/>
      <c r="O27" s="14"/>
      <c r="P27" s="14"/>
      <c r="Q27" s="15"/>
      <c r="R27" s="14"/>
      <c r="S27" s="14"/>
      <c r="T27" s="15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</row>
    <row r="28" spans="3:20" ht="12" hidden="1" thickBot="1">
      <c r="C28" s="10"/>
      <c r="D28" s="12"/>
      <c r="E28" s="12"/>
      <c r="F28" s="12"/>
      <c r="G28" s="12"/>
      <c r="H28" s="13"/>
      <c r="I28" s="14"/>
      <c r="J28" s="14"/>
      <c r="K28" s="15"/>
      <c r="L28" s="14"/>
      <c r="M28" s="14"/>
      <c r="N28" s="15"/>
      <c r="O28" s="14"/>
      <c r="P28" s="14"/>
      <c r="Q28" s="15"/>
      <c r="R28" s="14"/>
      <c r="S28" s="14"/>
      <c r="T28" s="15"/>
    </row>
    <row r="29" spans="1:46" s="59" customFormat="1" ht="14.25" customHeight="1" thickBot="1">
      <c r="A29" s="16" t="s">
        <v>18</v>
      </c>
      <c r="B29" s="17" t="s">
        <v>28</v>
      </c>
      <c r="C29" s="221">
        <f>C26*100/E26</f>
        <v>50.96153846153846</v>
      </c>
      <c r="D29" s="222">
        <f>100-C29</f>
        <v>49.03846153846154</v>
      </c>
      <c r="E29" s="12"/>
      <c r="F29" s="12"/>
      <c r="G29" s="12"/>
      <c r="H29" s="13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15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</row>
    <row r="30" spans="1:46" s="60" customFormat="1" ht="11.25" hidden="1">
      <c r="A30" s="10"/>
      <c r="B30" s="11"/>
      <c r="C30" s="10"/>
      <c r="D30" s="12"/>
      <c r="E30" s="12"/>
      <c r="F30" s="12"/>
      <c r="G30" s="12"/>
      <c r="H30" s="13"/>
      <c r="I30" s="14"/>
      <c r="J30" s="14"/>
      <c r="K30" s="15"/>
      <c r="L30" s="14"/>
      <c r="M30" s="14"/>
      <c r="N30" s="15"/>
      <c r="O30" s="14"/>
      <c r="P30" s="14"/>
      <c r="Q30" s="15"/>
      <c r="R30" s="14"/>
      <c r="S30" s="14"/>
      <c r="T30" s="15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</row>
    <row r="31" spans="1:46" s="60" customFormat="1" ht="12" thickBot="1">
      <c r="A31" s="10"/>
      <c r="B31" s="11"/>
      <c r="C31" s="10"/>
      <c r="D31" s="12"/>
      <c r="E31" s="12"/>
      <c r="F31" s="12"/>
      <c r="G31" s="12"/>
      <c r="H31" s="13"/>
      <c r="I31" s="14"/>
      <c r="J31" s="14"/>
      <c r="K31" s="15"/>
      <c r="L31" s="14"/>
      <c r="M31" s="14"/>
      <c r="N31" s="15"/>
      <c r="O31" s="14"/>
      <c r="P31" s="14"/>
      <c r="Q31" s="15"/>
      <c r="R31" s="14"/>
      <c r="S31" s="14"/>
      <c r="T31" s="15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</row>
    <row r="32" spans="1:46" s="59" customFormat="1" ht="11.25" customHeight="1" thickBot="1">
      <c r="A32" s="807" t="s">
        <v>29</v>
      </c>
      <c r="B32" s="808"/>
      <c r="C32" s="810" t="s">
        <v>5</v>
      </c>
      <c r="D32" s="810" t="s">
        <v>6</v>
      </c>
      <c r="E32" s="810" t="s">
        <v>7</v>
      </c>
      <c r="F32" s="810" t="s">
        <v>8</v>
      </c>
      <c r="G32" s="829" t="s">
        <v>3</v>
      </c>
      <c r="H32" s="824" t="s">
        <v>4</v>
      </c>
      <c r="I32" s="826" t="s">
        <v>30</v>
      </c>
      <c r="J32" s="827"/>
      <c r="K32" s="828"/>
      <c r="L32" s="826" t="s">
        <v>31</v>
      </c>
      <c r="M32" s="827"/>
      <c r="N32" s="828"/>
      <c r="O32" s="826" t="s">
        <v>32</v>
      </c>
      <c r="P32" s="827"/>
      <c r="Q32" s="828"/>
      <c r="R32" s="826" t="s">
        <v>33</v>
      </c>
      <c r="S32" s="827"/>
      <c r="T32" s="827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</row>
    <row r="33" spans="1:46" s="59" customFormat="1" ht="27" customHeight="1" thickBot="1">
      <c r="A33" s="809"/>
      <c r="B33" s="809"/>
      <c r="C33" s="811"/>
      <c r="D33" s="811"/>
      <c r="E33" s="811"/>
      <c r="F33" s="811"/>
      <c r="G33" s="830"/>
      <c r="H33" s="825"/>
      <c r="I33" s="610" t="s">
        <v>13</v>
      </c>
      <c r="J33" s="611" t="s">
        <v>14</v>
      </c>
      <c r="K33" s="612" t="s">
        <v>4</v>
      </c>
      <c r="L33" s="611" t="s">
        <v>13</v>
      </c>
      <c r="M33" s="611" t="s">
        <v>14</v>
      </c>
      <c r="N33" s="613" t="s">
        <v>4</v>
      </c>
      <c r="O33" s="611" t="s">
        <v>5</v>
      </c>
      <c r="P33" s="611" t="s">
        <v>14</v>
      </c>
      <c r="Q33" s="613" t="s">
        <v>4</v>
      </c>
      <c r="R33" s="611" t="s">
        <v>13</v>
      </c>
      <c r="S33" s="611" t="s">
        <v>14</v>
      </c>
      <c r="T33" s="614" t="s">
        <v>4</v>
      </c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</row>
    <row r="34" spans="1:20" s="139" customFormat="1" ht="14.25" customHeight="1">
      <c r="A34" s="145">
        <v>18</v>
      </c>
      <c r="B34" s="140" t="s">
        <v>91</v>
      </c>
      <c r="C34" s="264">
        <v>30</v>
      </c>
      <c r="D34" s="265">
        <v>60</v>
      </c>
      <c r="E34" s="265">
        <v>90</v>
      </c>
      <c r="F34" s="265">
        <v>85</v>
      </c>
      <c r="G34" s="265">
        <v>175</v>
      </c>
      <c r="H34" s="266">
        <v>7</v>
      </c>
      <c r="I34" s="267"/>
      <c r="J34" s="268"/>
      <c r="K34" s="188"/>
      <c r="L34" s="269">
        <v>10</v>
      </c>
      <c r="M34" s="270">
        <v>20</v>
      </c>
      <c r="N34" s="188">
        <v>2</v>
      </c>
      <c r="O34" s="269">
        <v>10</v>
      </c>
      <c r="P34" s="270">
        <v>20</v>
      </c>
      <c r="Q34" s="188">
        <v>2</v>
      </c>
      <c r="R34" s="269">
        <v>10</v>
      </c>
      <c r="S34" s="270">
        <v>20</v>
      </c>
      <c r="T34" s="473">
        <v>3</v>
      </c>
    </row>
    <row r="35" spans="1:20" s="132" customFormat="1" ht="11.25">
      <c r="A35" s="136">
        <v>19</v>
      </c>
      <c r="B35" s="164" t="s">
        <v>92</v>
      </c>
      <c r="C35" s="161">
        <v>150</v>
      </c>
      <c r="D35" s="76">
        <v>150</v>
      </c>
      <c r="E35" s="76">
        <v>300</v>
      </c>
      <c r="F35" s="283">
        <v>225</v>
      </c>
      <c r="G35" s="35">
        <v>525</v>
      </c>
      <c r="H35" s="170">
        <v>21</v>
      </c>
      <c r="I35" s="25"/>
      <c r="J35" s="26"/>
      <c r="K35" s="202"/>
      <c r="L35" s="25">
        <v>50</v>
      </c>
      <c r="M35" s="26">
        <v>40</v>
      </c>
      <c r="N35" s="169">
        <v>5</v>
      </c>
      <c r="O35" s="25">
        <v>75</v>
      </c>
      <c r="P35" s="26">
        <v>65</v>
      </c>
      <c r="Q35" s="169">
        <v>8</v>
      </c>
      <c r="R35" s="25">
        <v>25</v>
      </c>
      <c r="S35" s="26">
        <v>45</v>
      </c>
      <c r="T35" s="167">
        <v>8</v>
      </c>
    </row>
    <row r="36" spans="1:46" s="133" customFormat="1" ht="11.25">
      <c r="A36" s="136">
        <v>20</v>
      </c>
      <c r="B36" s="403" t="s">
        <v>93</v>
      </c>
      <c r="C36" s="271">
        <v>20</v>
      </c>
      <c r="D36" s="271">
        <v>20</v>
      </c>
      <c r="E36" s="81">
        <v>40</v>
      </c>
      <c r="F36" s="282">
        <v>35</v>
      </c>
      <c r="G36" s="35">
        <v>75</v>
      </c>
      <c r="H36" s="286">
        <v>3</v>
      </c>
      <c r="I36" s="25"/>
      <c r="J36" s="26"/>
      <c r="K36" s="202"/>
      <c r="L36" s="209">
        <v>20</v>
      </c>
      <c r="M36" s="197">
        <v>20</v>
      </c>
      <c r="N36" s="273">
        <v>3</v>
      </c>
      <c r="O36" s="209"/>
      <c r="P36" s="197"/>
      <c r="Q36" s="273"/>
      <c r="R36" s="209"/>
      <c r="S36" s="197"/>
      <c r="T36" s="20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</row>
    <row r="37" spans="1:46" s="133" customFormat="1" ht="11.25">
      <c r="A37" s="136">
        <v>21</v>
      </c>
      <c r="B37" s="164" t="s">
        <v>94</v>
      </c>
      <c r="C37" s="161">
        <v>20</v>
      </c>
      <c r="D37" s="76">
        <v>20</v>
      </c>
      <c r="E37" s="76">
        <v>40</v>
      </c>
      <c r="F37" s="283">
        <v>35</v>
      </c>
      <c r="G37" s="35">
        <v>75</v>
      </c>
      <c r="H37" s="170">
        <v>3</v>
      </c>
      <c r="I37" s="200"/>
      <c r="J37" s="179"/>
      <c r="K37" s="201"/>
      <c r="L37" s="200">
        <v>20</v>
      </c>
      <c r="M37" s="275">
        <v>20</v>
      </c>
      <c r="N37" s="178">
        <v>3</v>
      </c>
      <c r="O37" s="119"/>
      <c r="P37" s="171"/>
      <c r="Q37" s="276"/>
      <c r="R37" s="25"/>
      <c r="S37" s="26"/>
      <c r="T37" s="20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</row>
    <row r="38" spans="1:46" s="133" customFormat="1" ht="11.25">
      <c r="A38" s="136">
        <v>22</v>
      </c>
      <c r="B38" s="164" t="s">
        <v>34</v>
      </c>
      <c r="C38" s="161">
        <v>10</v>
      </c>
      <c r="D38" s="161">
        <v>15</v>
      </c>
      <c r="E38" s="199">
        <v>25</v>
      </c>
      <c r="F38" s="284">
        <v>25</v>
      </c>
      <c r="G38" s="35">
        <v>50</v>
      </c>
      <c r="H38" s="180">
        <v>2</v>
      </c>
      <c r="I38" s="25"/>
      <c r="J38" s="26"/>
      <c r="K38" s="202"/>
      <c r="L38" s="119"/>
      <c r="M38" s="171"/>
      <c r="N38" s="276"/>
      <c r="O38" s="25"/>
      <c r="P38" s="26"/>
      <c r="Q38" s="169"/>
      <c r="R38" s="25">
        <v>10</v>
      </c>
      <c r="S38" s="26">
        <v>15</v>
      </c>
      <c r="T38" s="169">
        <v>2</v>
      </c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</row>
    <row r="39" spans="1:46" s="133" customFormat="1" ht="11.25">
      <c r="A39" s="136">
        <v>23</v>
      </c>
      <c r="B39" s="164" t="s">
        <v>35</v>
      </c>
      <c r="C39" s="161">
        <v>10</v>
      </c>
      <c r="D39" s="161">
        <v>15</v>
      </c>
      <c r="E39" s="76">
        <v>25</v>
      </c>
      <c r="F39" s="283">
        <v>25</v>
      </c>
      <c r="G39" s="35">
        <v>50</v>
      </c>
      <c r="H39" s="170">
        <v>2</v>
      </c>
      <c r="I39" s="25"/>
      <c r="J39" s="26"/>
      <c r="K39" s="202"/>
      <c r="L39" s="25">
        <v>10</v>
      </c>
      <c r="M39" s="26">
        <v>15</v>
      </c>
      <c r="N39" s="169">
        <v>2</v>
      </c>
      <c r="O39" s="25"/>
      <c r="P39" s="26"/>
      <c r="Q39" s="169"/>
      <c r="R39" s="25"/>
      <c r="S39" s="26"/>
      <c r="T39" s="20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</row>
    <row r="40" spans="1:46" s="133" customFormat="1" ht="11.25">
      <c r="A40" s="136">
        <v>24</v>
      </c>
      <c r="B40" s="164" t="s">
        <v>116</v>
      </c>
      <c r="C40" s="161">
        <v>15</v>
      </c>
      <c r="D40" s="161">
        <v>25</v>
      </c>
      <c r="E40" s="76">
        <v>40</v>
      </c>
      <c r="F40" s="283">
        <v>35</v>
      </c>
      <c r="G40" s="35">
        <v>75</v>
      </c>
      <c r="H40" s="170">
        <v>3</v>
      </c>
      <c r="I40" s="25"/>
      <c r="J40" s="26"/>
      <c r="K40" s="202"/>
      <c r="L40" s="25">
        <v>15</v>
      </c>
      <c r="M40" s="26">
        <v>25</v>
      </c>
      <c r="N40" s="169">
        <v>3</v>
      </c>
      <c r="O40" s="25"/>
      <c r="P40" s="26"/>
      <c r="Q40" s="169"/>
      <c r="R40" s="119"/>
      <c r="S40" s="171"/>
      <c r="T40" s="20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</row>
    <row r="41" spans="1:46" s="133" customFormat="1" ht="11.25">
      <c r="A41" s="136">
        <v>25</v>
      </c>
      <c r="B41" s="164" t="s">
        <v>75</v>
      </c>
      <c r="C41" s="161">
        <v>30</v>
      </c>
      <c r="D41" s="161">
        <v>20</v>
      </c>
      <c r="E41" s="199">
        <v>50</v>
      </c>
      <c r="F41" s="284">
        <v>50</v>
      </c>
      <c r="G41" s="35">
        <v>100</v>
      </c>
      <c r="H41" s="180">
        <v>4</v>
      </c>
      <c r="I41" s="25"/>
      <c r="J41" s="26"/>
      <c r="K41" s="202"/>
      <c r="L41" s="25"/>
      <c r="M41" s="26"/>
      <c r="N41" s="277"/>
      <c r="O41" s="25">
        <v>30</v>
      </c>
      <c r="P41" s="26">
        <v>20</v>
      </c>
      <c r="Q41" s="169">
        <v>4</v>
      </c>
      <c r="R41" s="25"/>
      <c r="S41" s="26"/>
      <c r="T41" s="20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</row>
    <row r="42" spans="1:46" s="133" customFormat="1" ht="11.25">
      <c r="A42" s="136">
        <v>26</v>
      </c>
      <c r="B42" s="164" t="s">
        <v>36</v>
      </c>
      <c r="C42" s="161">
        <v>10</v>
      </c>
      <c r="D42" s="161">
        <v>15</v>
      </c>
      <c r="E42" s="76">
        <v>25</v>
      </c>
      <c r="F42" s="283">
        <v>25</v>
      </c>
      <c r="G42" s="35">
        <v>50</v>
      </c>
      <c r="H42" s="170">
        <v>2</v>
      </c>
      <c r="I42" s="25"/>
      <c r="J42" s="26"/>
      <c r="K42" s="202"/>
      <c r="L42" s="25">
        <v>10</v>
      </c>
      <c r="M42" s="26">
        <v>15</v>
      </c>
      <c r="N42" s="169">
        <v>2</v>
      </c>
      <c r="O42" s="25"/>
      <c r="P42" s="26"/>
      <c r="Q42" s="169"/>
      <c r="R42" s="166"/>
      <c r="S42" s="168"/>
      <c r="T42" s="20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</row>
    <row r="43" spans="1:46" s="133" customFormat="1" ht="11.25">
      <c r="A43" s="136">
        <v>27</v>
      </c>
      <c r="B43" s="173" t="s">
        <v>37</v>
      </c>
      <c r="C43" s="161">
        <v>15</v>
      </c>
      <c r="D43" s="161"/>
      <c r="E43" s="199">
        <v>15</v>
      </c>
      <c r="F43" s="284">
        <v>10</v>
      </c>
      <c r="G43" s="35">
        <v>25</v>
      </c>
      <c r="H43" s="180">
        <v>1</v>
      </c>
      <c r="I43" s="25"/>
      <c r="J43" s="26"/>
      <c r="K43" s="202"/>
      <c r="L43" s="25"/>
      <c r="M43" s="26"/>
      <c r="N43" s="169"/>
      <c r="O43" s="200">
        <v>15</v>
      </c>
      <c r="P43" s="179"/>
      <c r="Q43" s="167">
        <v>1</v>
      </c>
      <c r="R43" s="200"/>
      <c r="S43" s="179"/>
      <c r="T43" s="20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</row>
    <row r="44" spans="1:46" s="133" customFormat="1" ht="12.75" customHeight="1">
      <c r="A44" s="134">
        <v>28</v>
      </c>
      <c r="B44" s="185" t="s">
        <v>76</v>
      </c>
      <c r="C44" s="161">
        <v>35</v>
      </c>
      <c r="D44" s="161">
        <v>15</v>
      </c>
      <c r="E44" s="35">
        <v>50</v>
      </c>
      <c r="F44" s="285">
        <v>50</v>
      </c>
      <c r="G44" s="35">
        <v>100</v>
      </c>
      <c r="H44" s="169">
        <v>4</v>
      </c>
      <c r="I44" s="25"/>
      <c r="J44" s="26"/>
      <c r="K44" s="202"/>
      <c r="L44" s="119"/>
      <c r="M44" s="171"/>
      <c r="N44" s="276"/>
      <c r="O44" s="200">
        <v>35</v>
      </c>
      <c r="P44" s="179">
        <v>15</v>
      </c>
      <c r="Q44" s="167">
        <v>4</v>
      </c>
      <c r="R44" s="200"/>
      <c r="S44" s="179"/>
      <c r="T44" s="20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</row>
    <row r="45" spans="1:46" s="133" customFormat="1" ht="11.25">
      <c r="A45" s="134">
        <v>29</v>
      </c>
      <c r="B45" s="185" t="s">
        <v>38</v>
      </c>
      <c r="C45" s="161">
        <v>15</v>
      </c>
      <c r="D45" s="161">
        <v>35</v>
      </c>
      <c r="E45" s="35">
        <v>50</v>
      </c>
      <c r="F45" s="285">
        <v>50</v>
      </c>
      <c r="G45" s="35">
        <v>100</v>
      </c>
      <c r="H45" s="169">
        <v>4</v>
      </c>
      <c r="I45" s="25"/>
      <c r="J45" s="26"/>
      <c r="K45" s="202"/>
      <c r="L45" s="25"/>
      <c r="M45" s="26"/>
      <c r="N45" s="169"/>
      <c r="O45" s="200">
        <v>15</v>
      </c>
      <c r="P45" s="179">
        <v>35</v>
      </c>
      <c r="Q45" s="167">
        <v>4</v>
      </c>
      <c r="R45" s="200"/>
      <c r="S45" s="179"/>
      <c r="T45" s="20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</row>
    <row r="46" spans="1:46" s="133" customFormat="1" ht="11.25">
      <c r="A46" s="136">
        <v>30</v>
      </c>
      <c r="B46" s="173" t="s">
        <v>73</v>
      </c>
      <c r="C46" s="161"/>
      <c r="D46" s="161">
        <v>15</v>
      </c>
      <c r="E46" s="199">
        <v>15</v>
      </c>
      <c r="F46" s="284">
        <v>10</v>
      </c>
      <c r="G46" s="35">
        <v>25</v>
      </c>
      <c r="H46" s="180">
        <v>1</v>
      </c>
      <c r="I46" s="25"/>
      <c r="J46" s="26"/>
      <c r="K46" s="202"/>
      <c r="L46" s="119"/>
      <c r="M46" s="26">
        <v>15</v>
      </c>
      <c r="N46" s="169">
        <v>1</v>
      </c>
      <c r="O46" s="175"/>
      <c r="P46" s="176"/>
      <c r="Q46" s="178"/>
      <c r="R46" s="200"/>
      <c r="S46" s="179"/>
      <c r="T46" s="20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</row>
    <row r="47" spans="1:46" s="133" customFormat="1" ht="11.25">
      <c r="A47" s="136">
        <v>31</v>
      </c>
      <c r="B47" s="173" t="s">
        <v>71</v>
      </c>
      <c r="C47" s="194">
        <v>15</v>
      </c>
      <c r="D47" s="194"/>
      <c r="E47" s="199">
        <v>15</v>
      </c>
      <c r="F47" s="284">
        <v>10</v>
      </c>
      <c r="G47" s="35">
        <v>25</v>
      </c>
      <c r="H47" s="180">
        <v>1</v>
      </c>
      <c r="I47" s="25"/>
      <c r="J47" s="26"/>
      <c r="K47" s="202"/>
      <c r="L47" s="25"/>
      <c r="M47" s="26"/>
      <c r="N47" s="277"/>
      <c r="O47" s="25">
        <v>15</v>
      </c>
      <c r="P47" s="26"/>
      <c r="Q47" s="169">
        <v>1</v>
      </c>
      <c r="R47" s="200"/>
      <c r="S47" s="179"/>
      <c r="T47" s="20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</row>
    <row r="48" spans="1:20" s="132" customFormat="1" ht="12" thickBot="1">
      <c r="A48" s="136"/>
      <c r="B48" s="147" t="s">
        <v>39</v>
      </c>
      <c r="C48" s="316">
        <f aca="true" t="shared" si="1" ref="C48:H48">SUM(C34:C47)</f>
        <v>375</v>
      </c>
      <c r="D48" s="316">
        <f t="shared" si="1"/>
        <v>405</v>
      </c>
      <c r="E48" s="316">
        <f t="shared" si="1"/>
        <v>780</v>
      </c>
      <c r="F48" s="317">
        <f t="shared" si="1"/>
        <v>670</v>
      </c>
      <c r="G48" s="318">
        <f t="shared" si="1"/>
        <v>1450</v>
      </c>
      <c r="H48" s="319">
        <f t="shared" si="1"/>
        <v>58</v>
      </c>
      <c r="I48" s="320"/>
      <c r="J48" s="321"/>
      <c r="K48" s="322"/>
      <c r="L48" s="320">
        <f>SUM(L34:L47)</f>
        <v>135</v>
      </c>
      <c r="M48" s="320">
        <f aca="true" t="shared" si="2" ref="M48:T48">SUM(M34:M47)</f>
        <v>170</v>
      </c>
      <c r="N48" s="320">
        <f t="shared" si="2"/>
        <v>21</v>
      </c>
      <c r="O48" s="320">
        <f t="shared" si="2"/>
        <v>195</v>
      </c>
      <c r="P48" s="320">
        <f t="shared" si="2"/>
        <v>155</v>
      </c>
      <c r="Q48" s="320">
        <f t="shared" si="2"/>
        <v>24</v>
      </c>
      <c r="R48" s="320">
        <f t="shared" si="2"/>
        <v>45</v>
      </c>
      <c r="S48" s="320">
        <f t="shared" si="2"/>
        <v>80</v>
      </c>
      <c r="T48" s="320">
        <f t="shared" si="2"/>
        <v>13</v>
      </c>
    </row>
    <row r="49" spans="1:20" s="61" customFormat="1" ht="11.25">
      <c r="A49" s="584"/>
      <c r="B49" s="620" t="s">
        <v>150</v>
      </c>
      <c r="C49" s="498">
        <f aca="true" t="shared" si="3" ref="C49:T49">C26+C48</f>
        <v>640</v>
      </c>
      <c r="D49" s="498">
        <f t="shared" si="3"/>
        <v>660</v>
      </c>
      <c r="E49" s="498">
        <f t="shared" si="3"/>
        <v>1300</v>
      </c>
      <c r="F49" s="585">
        <f t="shared" si="3"/>
        <v>1525</v>
      </c>
      <c r="G49" s="586">
        <f t="shared" si="3"/>
        <v>2825</v>
      </c>
      <c r="H49" s="587">
        <f t="shared" si="3"/>
        <v>113</v>
      </c>
      <c r="I49" s="498">
        <f t="shared" si="3"/>
        <v>200</v>
      </c>
      <c r="J49" s="498">
        <f t="shared" si="3"/>
        <v>185</v>
      </c>
      <c r="K49" s="498">
        <f t="shared" si="3"/>
        <v>30</v>
      </c>
      <c r="L49" s="499">
        <f t="shared" si="3"/>
        <v>190</v>
      </c>
      <c r="M49" s="498">
        <f t="shared" si="3"/>
        <v>225</v>
      </c>
      <c r="N49" s="498">
        <f t="shared" si="3"/>
        <v>30</v>
      </c>
      <c r="O49" s="498">
        <f t="shared" si="3"/>
        <v>205</v>
      </c>
      <c r="P49" s="498">
        <f t="shared" si="3"/>
        <v>170</v>
      </c>
      <c r="Q49" s="588">
        <f t="shared" si="3"/>
        <v>30</v>
      </c>
      <c r="R49" s="498">
        <f t="shared" si="3"/>
        <v>45</v>
      </c>
      <c r="S49" s="498">
        <f t="shared" si="3"/>
        <v>80</v>
      </c>
      <c r="T49" s="498">
        <f t="shared" si="3"/>
        <v>23</v>
      </c>
    </row>
    <row r="50" spans="1:46" s="60" customFormat="1" ht="11.25">
      <c r="A50" s="502">
        <v>32</v>
      </c>
      <c r="B50" s="477" t="s">
        <v>110</v>
      </c>
      <c r="C50" s="478"/>
      <c r="D50" s="479"/>
      <c r="E50" s="691">
        <v>200</v>
      </c>
      <c r="F50" s="484"/>
      <c r="G50" s="484">
        <v>200</v>
      </c>
      <c r="H50" s="484">
        <v>7</v>
      </c>
      <c r="I50" s="481"/>
      <c r="J50" s="481"/>
      <c r="K50" s="482"/>
      <c r="L50" s="481"/>
      <c r="M50" s="481"/>
      <c r="N50" s="483"/>
      <c r="O50" s="481"/>
      <c r="P50" s="481"/>
      <c r="Q50" s="483"/>
      <c r="R50" s="481"/>
      <c r="S50" s="481"/>
      <c r="T50" s="484">
        <v>7</v>
      </c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1:46" s="60" customFormat="1" ht="11.25">
      <c r="A51" s="493"/>
      <c r="B51" s="621" t="s">
        <v>151</v>
      </c>
      <c r="C51" s="492"/>
      <c r="D51" s="492"/>
      <c r="E51" s="622">
        <f>E49+E50</f>
        <v>1500</v>
      </c>
      <c r="F51" s="492"/>
      <c r="G51" s="492"/>
      <c r="H51" s="492">
        <f>SUM(H49:H50)</f>
        <v>120</v>
      </c>
      <c r="I51" s="492"/>
      <c r="J51" s="492"/>
      <c r="K51" s="492"/>
      <c r="L51" s="500"/>
      <c r="M51" s="492"/>
      <c r="N51" s="492"/>
      <c r="O51" s="492"/>
      <c r="P51" s="492"/>
      <c r="Q51" s="544"/>
      <c r="R51" s="492"/>
      <c r="S51" s="492"/>
      <c r="T51" s="492">
        <f>SUM(T49:T50)</f>
        <v>30</v>
      </c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1:46" s="64" customFormat="1" ht="11.25">
      <c r="A52" s="52"/>
      <c r="B52" s="53"/>
      <c r="C52" s="221">
        <f>C49*100/E49</f>
        <v>49.23076923076923</v>
      </c>
      <c r="D52" s="222">
        <f>100-C52</f>
        <v>50.76923076923077</v>
      </c>
      <c r="E52" s="54"/>
      <c r="F52" s="49"/>
      <c r="G52" s="49"/>
      <c r="H52" s="49"/>
      <c r="I52" s="50"/>
      <c r="J52" s="50"/>
      <c r="K52" s="51"/>
      <c r="L52" s="50"/>
      <c r="M52" s="50"/>
      <c r="N52" s="217"/>
      <c r="O52" s="50"/>
      <c r="P52" s="50"/>
      <c r="Q52" s="217"/>
      <c r="R52" s="50"/>
      <c r="S52" s="50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</row>
    <row r="53" spans="40:46" s="64" customFormat="1" ht="11.25">
      <c r="AN53" s="62"/>
      <c r="AO53" s="63"/>
      <c r="AP53" s="63"/>
      <c r="AQ53" s="63"/>
      <c r="AR53" s="63"/>
      <c r="AS53" s="63"/>
      <c r="AT53" s="63"/>
    </row>
    <row r="54" spans="20:40" ht="12" thickBot="1">
      <c r="T54" s="217">
        <v>30</v>
      </c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150"/>
    </row>
    <row r="55" spans="1:20" ht="12" thickBot="1">
      <c r="A55" s="798" t="s">
        <v>40</v>
      </c>
      <c r="B55" s="798"/>
      <c r="C55" s="813" t="s">
        <v>5</v>
      </c>
      <c r="D55" s="813" t="s">
        <v>6</v>
      </c>
      <c r="E55" s="813" t="s">
        <v>7</v>
      </c>
      <c r="F55" s="813" t="s">
        <v>8</v>
      </c>
      <c r="G55" s="815" t="s">
        <v>3</v>
      </c>
      <c r="H55" s="817" t="s">
        <v>4</v>
      </c>
      <c r="I55" s="780" t="s">
        <v>30</v>
      </c>
      <c r="J55" s="781"/>
      <c r="K55" s="782"/>
      <c r="L55" s="780" t="s">
        <v>31</v>
      </c>
      <c r="M55" s="781"/>
      <c r="N55" s="782"/>
      <c r="O55" s="780" t="s">
        <v>32</v>
      </c>
      <c r="P55" s="781"/>
      <c r="Q55" s="782"/>
      <c r="R55" s="780" t="s">
        <v>33</v>
      </c>
      <c r="S55" s="781"/>
      <c r="T55" s="782"/>
    </row>
    <row r="56" spans="1:20" ht="23.25" thickBot="1">
      <c r="A56" s="812"/>
      <c r="B56" s="812"/>
      <c r="C56" s="814"/>
      <c r="D56" s="814"/>
      <c r="E56" s="814"/>
      <c r="F56" s="814"/>
      <c r="G56" s="816"/>
      <c r="H56" s="818"/>
      <c r="I56" s="22" t="s">
        <v>13</v>
      </c>
      <c r="J56" s="21" t="s">
        <v>14</v>
      </c>
      <c r="K56" s="23" t="s">
        <v>4</v>
      </c>
      <c r="L56" s="22" t="s">
        <v>13</v>
      </c>
      <c r="M56" s="21" t="s">
        <v>14</v>
      </c>
      <c r="N56" s="42" t="s">
        <v>4</v>
      </c>
      <c r="O56" s="22" t="s">
        <v>5</v>
      </c>
      <c r="P56" s="21" t="s">
        <v>14</v>
      </c>
      <c r="Q56" s="160" t="s">
        <v>4</v>
      </c>
      <c r="R56" s="115" t="s">
        <v>13</v>
      </c>
      <c r="S56" s="24" t="s">
        <v>14</v>
      </c>
      <c r="T56" s="259" t="s">
        <v>4</v>
      </c>
    </row>
    <row r="57" spans="1:46" s="133" customFormat="1" ht="15" customHeight="1" thickBot="1">
      <c r="A57" s="138">
        <v>18</v>
      </c>
      <c r="B57" s="182" t="s">
        <v>95</v>
      </c>
      <c r="C57" s="264">
        <v>30</v>
      </c>
      <c r="D57" s="265">
        <v>60</v>
      </c>
      <c r="E57" s="265">
        <v>90</v>
      </c>
      <c r="F57" s="265">
        <v>85</v>
      </c>
      <c r="G57" s="432">
        <v>175</v>
      </c>
      <c r="H57" s="266">
        <v>7</v>
      </c>
      <c r="I57" s="350"/>
      <c r="J57" s="268"/>
      <c r="K57" s="188"/>
      <c r="L57" s="351">
        <v>10</v>
      </c>
      <c r="M57" s="270">
        <v>20</v>
      </c>
      <c r="N57" s="188">
        <v>2</v>
      </c>
      <c r="O57" s="351">
        <v>10</v>
      </c>
      <c r="P57" s="270">
        <v>20</v>
      </c>
      <c r="Q57" s="189">
        <v>2</v>
      </c>
      <c r="R57" s="351">
        <v>10</v>
      </c>
      <c r="S57" s="270">
        <v>20</v>
      </c>
      <c r="T57" s="188">
        <v>3</v>
      </c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</row>
    <row r="58" spans="1:46" s="133" customFormat="1" ht="15" customHeight="1" thickBot="1">
      <c r="A58" s="141">
        <v>19</v>
      </c>
      <c r="B58" s="164" t="s">
        <v>93</v>
      </c>
      <c r="C58" s="161">
        <v>20</v>
      </c>
      <c r="D58" s="161">
        <v>20</v>
      </c>
      <c r="E58" s="76">
        <v>40</v>
      </c>
      <c r="F58" s="161">
        <v>35</v>
      </c>
      <c r="G58" s="161">
        <v>75</v>
      </c>
      <c r="H58" s="170">
        <v>3</v>
      </c>
      <c r="I58" s="187"/>
      <c r="J58" s="179"/>
      <c r="K58" s="201"/>
      <c r="L58" s="187">
        <v>20</v>
      </c>
      <c r="M58" s="179">
        <v>20</v>
      </c>
      <c r="N58" s="178">
        <v>3</v>
      </c>
      <c r="O58" s="208"/>
      <c r="P58" s="197"/>
      <c r="Q58" s="274"/>
      <c r="R58" s="27"/>
      <c r="S58" s="26"/>
      <c r="T58" s="169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</row>
    <row r="59" spans="1:46" s="133" customFormat="1" ht="24" customHeight="1" thickBot="1">
      <c r="A59" s="141">
        <v>20</v>
      </c>
      <c r="B59" s="364" t="s">
        <v>42</v>
      </c>
      <c r="C59" s="161">
        <v>10</v>
      </c>
      <c r="D59" s="161">
        <v>15</v>
      </c>
      <c r="E59" s="76">
        <v>25</v>
      </c>
      <c r="F59" s="161">
        <v>25</v>
      </c>
      <c r="G59" s="161">
        <v>50</v>
      </c>
      <c r="H59" s="170">
        <v>2</v>
      </c>
      <c r="I59" s="27"/>
      <c r="J59" s="26"/>
      <c r="K59" s="202"/>
      <c r="L59" s="722"/>
      <c r="M59" s="723"/>
      <c r="N59" s="724"/>
      <c r="O59" s="27"/>
      <c r="P59" s="26"/>
      <c r="Q59" s="184"/>
      <c r="R59" s="696">
        <v>10</v>
      </c>
      <c r="S59" s="697">
        <v>15</v>
      </c>
      <c r="T59" s="698">
        <v>2</v>
      </c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</row>
    <row r="60" spans="1:46" s="133" customFormat="1" ht="22.5" customHeight="1" thickBot="1">
      <c r="A60" s="141">
        <v>21</v>
      </c>
      <c r="B60" s="430" t="s">
        <v>96</v>
      </c>
      <c r="C60" s="161">
        <v>20</v>
      </c>
      <c r="D60" s="161">
        <v>30</v>
      </c>
      <c r="E60" s="76">
        <v>50</v>
      </c>
      <c r="F60" s="161">
        <v>50</v>
      </c>
      <c r="G60" s="161">
        <v>100</v>
      </c>
      <c r="H60" s="170">
        <v>4</v>
      </c>
      <c r="I60" s="27"/>
      <c r="J60" s="26"/>
      <c r="K60" s="202"/>
      <c r="L60" s="161">
        <v>20</v>
      </c>
      <c r="M60" s="26">
        <v>30</v>
      </c>
      <c r="N60" s="169">
        <v>4</v>
      </c>
      <c r="O60" s="27"/>
      <c r="P60" s="26"/>
      <c r="Q60" s="184"/>
      <c r="R60" s="27"/>
      <c r="S60" s="26"/>
      <c r="T60" s="169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</row>
    <row r="61" spans="1:46" s="133" customFormat="1" ht="15" customHeight="1" thickBot="1">
      <c r="A61" s="141">
        <v>22</v>
      </c>
      <c r="B61" s="164" t="s">
        <v>43</v>
      </c>
      <c r="C61" s="161">
        <v>15</v>
      </c>
      <c r="D61" s="161">
        <v>10</v>
      </c>
      <c r="E61" s="76">
        <v>25</v>
      </c>
      <c r="F61" s="161">
        <v>25</v>
      </c>
      <c r="G61" s="161">
        <v>50</v>
      </c>
      <c r="H61" s="170">
        <v>2</v>
      </c>
      <c r="I61" s="27"/>
      <c r="J61" s="26"/>
      <c r="K61" s="202"/>
      <c r="L61" s="722"/>
      <c r="M61" s="723"/>
      <c r="N61" s="724"/>
      <c r="O61" s="27"/>
      <c r="P61" s="26"/>
      <c r="Q61" s="184"/>
      <c r="R61" s="696">
        <v>15</v>
      </c>
      <c r="S61" s="697">
        <v>10</v>
      </c>
      <c r="T61" s="698">
        <v>2</v>
      </c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</row>
    <row r="62" spans="1:46" s="133" customFormat="1" ht="15" customHeight="1" thickBot="1">
      <c r="A62" s="141">
        <v>23</v>
      </c>
      <c r="B62" s="164" t="s">
        <v>79</v>
      </c>
      <c r="C62" s="161">
        <v>20</v>
      </c>
      <c r="D62" s="161">
        <v>20</v>
      </c>
      <c r="E62" s="76">
        <v>40</v>
      </c>
      <c r="F62" s="161">
        <v>35</v>
      </c>
      <c r="G62" s="161">
        <v>75</v>
      </c>
      <c r="H62" s="170">
        <v>3</v>
      </c>
      <c r="I62" s="27"/>
      <c r="J62" s="26"/>
      <c r="K62" s="202"/>
      <c r="L62" s="27"/>
      <c r="M62" s="26"/>
      <c r="N62" s="169"/>
      <c r="O62" s="722"/>
      <c r="P62" s="723"/>
      <c r="Q62" s="725"/>
      <c r="R62" s="692">
        <v>20</v>
      </c>
      <c r="S62" s="693">
        <v>20</v>
      </c>
      <c r="T62" s="694">
        <v>3</v>
      </c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</row>
    <row r="63" spans="1:46" s="133" customFormat="1" ht="21" customHeight="1" thickBot="1">
      <c r="A63" s="141">
        <v>24</v>
      </c>
      <c r="B63" s="365" t="s">
        <v>44</v>
      </c>
      <c r="C63" s="161">
        <v>20</v>
      </c>
      <c r="D63" s="161">
        <v>20</v>
      </c>
      <c r="E63" s="199">
        <v>40</v>
      </c>
      <c r="F63" s="161">
        <v>35</v>
      </c>
      <c r="G63" s="161">
        <v>75</v>
      </c>
      <c r="H63" s="180">
        <v>3</v>
      </c>
      <c r="I63" s="27"/>
      <c r="J63" s="26"/>
      <c r="K63" s="202"/>
      <c r="L63" s="27"/>
      <c r="M63" s="26"/>
      <c r="N63" s="169"/>
      <c r="O63" s="27">
        <v>20</v>
      </c>
      <c r="P63" s="26">
        <v>20</v>
      </c>
      <c r="Q63" s="184">
        <v>3</v>
      </c>
      <c r="R63" s="27"/>
      <c r="S63" s="26"/>
      <c r="T63" s="169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</row>
    <row r="64" spans="1:46" s="133" customFormat="1" ht="24" customHeight="1" thickBot="1">
      <c r="A64" s="141">
        <v>25</v>
      </c>
      <c r="B64" s="366" t="s">
        <v>97</v>
      </c>
      <c r="C64" s="161">
        <v>20</v>
      </c>
      <c r="D64" s="161">
        <v>30</v>
      </c>
      <c r="E64" s="199">
        <v>50</v>
      </c>
      <c r="F64" s="161">
        <v>50</v>
      </c>
      <c r="G64" s="161">
        <v>100</v>
      </c>
      <c r="H64" s="180">
        <v>4</v>
      </c>
      <c r="I64" s="27"/>
      <c r="J64" s="26"/>
      <c r="K64" s="202"/>
      <c r="L64" s="27"/>
      <c r="M64" s="26"/>
      <c r="N64" s="169"/>
      <c r="O64" s="27">
        <v>20</v>
      </c>
      <c r="P64" s="26">
        <v>30</v>
      </c>
      <c r="Q64" s="184">
        <v>4</v>
      </c>
      <c r="R64" s="27"/>
      <c r="S64" s="26"/>
      <c r="T64" s="169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</row>
    <row r="65" spans="1:46" s="133" customFormat="1" ht="15" customHeight="1" thickBot="1">
      <c r="A65" s="141">
        <v>26</v>
      </c>
      <c r="B65" s="164" t="s">
        <v>47</v>
      </c>
      <c r="C65" s="161">
        <v>5</v>
      </c>
      <c r="D65" s="161">
        <v>20</v>
      </c>
      <c r="E65" s="76">
        <v>25</v>
      </c>
      <c r="F65" s="161">
        <v>25</v>
      </c>
      <c r="G65" s="161">
        <v>50</v>
      </c>
      <c r="H65" s="170">
        <v>2</v>
      </c>
      <c r="I65" s="27"/>
      <c r="J65" s="26"/>
      <c r="K65" s="202"/>
      <c r="L65" s="27">
        <v>5</v>
      </c>
      <c r="M65" s="26">
        <v>20</v>
      </c>
      <c r="N65" s="169">
        <v>2</v>
      </c>
      <c r="O65" s="27"/>
      <c r="P65" s="26"/>
      <c r="Q65" s="184"/>
      <c r="R65" s="27"/>
      <c r="S65" s="26"/>
      <c r="T65" s="169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</row>
    <row r="66" spans="1:46" s="133" customFormat="1" ht="15" customHeight="1" thickBot="1">
      <c r="A66" s="141">
        <v>27</v>
      </c>
      <c r="B66" s="164" t="s">
        <v>48</v>
      </c>
      <c r="C66" s="161">
        <v>20</v>
      </c>
      <c r="D66" s="161">
        <v>20</v>
      </c>
      <c r="E66" s="199">
        <v>40</v>
      </c>
      <c r="F66" s="161">
        <v>35</v>
      </c>
      <c r="G66" s="161">
        <v>75</v>
      </c>
      <c r="H66" s="180">
        <v>3</v>
      </c>
      <c r="I66" s="27"/>
      <c r="J66" s="26"/>
      <c r="K66" s="202"/>
      <c r="L66" s="27"/>
      <c r="M66" s="26"/>
      <c r="N66" s="169"/>
      <c r="O66" s="27">
        <v>20</v>
      </c>
      <c r="P66" s="26">
        <v>20</v>
      </c>
      <c r="Q66" s="184">
        <v>3</v>
      </c>
      <c r="R66" s="27"/>
      <c r="S66" s="26"/>
      <c r="T66" s="169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</row>
    <row r="67" spans="1:46" s="133" customFormat="1" ht="17.25" customHeight="1" thickBot="1">
      <c r="A67" s="141">
        <v>28</v>
      </c>
      <c r="B67" s="164" t="s">
        <v>36</v>
      </c>
      <c r="C67" s="161">
        <v>10</v>
      </c>
      <c r="D67" s="161">
        <v>15</v>
      </c>
      <c r="E67" s="199">
        <v>25</v>
      </c>
      <c r="F67" s="161">
        <v>25</v>
      </c>
      <c r="G67" s="161">
        <v>50</v>
      </c>
      <c r="H67" s="180">
        <v>2</v>
      </c>
      <c r="I67" s="27"/>
      <c r="J67" s="26"/>
      <c r="K67" s="202"/>
      <c r="L67" s="27"/>
      <c r="M67" s="26"/>
      <c r="N67" s="169"/>
      <c r="O67" s="27">
        <v>10</v>
      </c>
      <c r="P67" s="26">
        <v>15</v>
      </c>
      <c r="Q67" s="184">
        <v>2</v>
      </c>
      <c r="R67" s="27"/>
      <c r="S67" s="26"/>
      <c r="T67" s="169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</row>
    <row r="68" spans="1:46" s="133" customFormat="1" ht="12" thickBot="1">
      <c r="A68" s="141">
        <v>29</v>
      </c>
      <c r="B68" s="164" t="s">
        <v>46</v>
      </c>
      <c r="C68" s="161">
        <v>25</v>
      </c>
      <c r="D68" s="161"/>
      <c r="E68" s="199">
        <v>25</v>
      </c>
      <c r="F68" s="161">
        <v>25</v>
      </c>
      <c r="G68" s="194">
        <v>50</v>
      </c>
      <c r="H68" s="180">
        <v>2</v>
      </c>
      <c r="I68" s="27"/>
      <c r="J68" s="26"/>
      <c r="K68" s="202"/>
      <c r="L68" s="27"/>
      <c r="M68" s="26"/>
      <c r="N68" s="169"/>
      <c r="O68" s="27"/>
      <c r="P68" s="26"/>
      <c r="Q68" s="184"/>
      <c r="R68" s="27">
        <v>25</v>
      </c>
      <c r="S68" s="26"/>
      <c r="T68" s="169">
        <v>2</v>
      </c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</row>
    <row r="69" spans="1:46" s="133" customFormat="1" ht="12" customHeight="1" thickBot="1">
      <c r="A69" s="141">
        <v>30</v>
      </c>
      <c r="B69" s="173" t="s">
        <v>70</v>
      </c>
      <c r="C69" s="194">
        <v>25</v>
      </c>
      <c r="D69" s="194"/>
      <c r="E69" s="199">
        <v>25</v>
      </c>
      <c r="F69" s="194">
        <v>25</v>
      </c>
      <c r="G69" s="161">
        <v>50</v>
      </c>
      <c r="H69" s="180">
        <v>2</v>
      </c>
      <c r="I69" s="187"/>
      <c r="J69" s="179"/>
      <c r="K69" s="201"/>
      <c r="L69" s="187"/>
      <c r="M69" s="179"/>
      <c r="N69" s="178"/>
      <c r="O69" s="187"/>
      <c r="P69" s="179"/>
      <c r="Q69" s="193"/>
      <c r="R69" s="27">
        <v>25</v>
      </c>
      <c r="S69" s="26"/>
      <c r="T69" s="169">
        <v>2</v>
      </c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</row>
    <row r="70" spans="1:46" s="133" customFormat="1" ht="12" customHeight="1" thickBot="1">
      <c r="A70" s="141">
        <v>31</v>
      </c>
      <c r="B70" s="164" t="s">
        <v>45</v>
      </c>
      <c r="C70" s="161">
        <v>15</v>
      </c>
      <c r="D70" s="161">
        <v>25</v>
      </c>
      <c r="E70" s="76">
        <v>40</v>
      </c>
      <c r="F70" s="161">
        <v>35</v>
      </c>
      <c r="G70" s="161">
        <v>75</v>
      </c>
      <c r="H70" s="170">
        <v>3</v>
      </c>
      <c r="I70" s="27"/>
      <c r="J70" s="26"/>
      <c r="K70" s="202"/>
      <c r="L70" s="27"/>
      <c r="M70" s="26"/>
      <c r="N70" s="169"/>
      <c r="O70" s="27"/>
      <c r="P70" s="26"/>
      <c r="Q70" s="184"/>
      <c r="R70" s="27">
        <v>15</v>
      </c>
      <c r="S70" s="26">
        <v>25</v>
      </c>
      <c r="T70" s="169">
        <v>3</v>
      </c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</row>
    <row r="71" spans="1:46" s="133" customFormat="1" ht="12" customHeight="1" thickBot="1">
      <c r="A71" s="141">
        <v>32</v>
      </c>
      <c r="B71" s="163" t="s">
        <v>73</v>
      </c>
      <c r="C71" s="161"/>
      <c r="D71" s="76">
        <v>60</v>
      </c>
      <c r="E71" s="76">
        <v>60</v>
      </c>
      <c r="F71" s="161">
        <v>40</v>
      </c>
      <c r="G71" s="161">
        <v>100</v>
      </c>
      <c r="H71" s="170">
        <v>4</v>
      </c>
      <c r="I71" s="27"/>
      <c r="J71" s="26"/>
      <c r="K71" s="202"/>
      <c r="L71" s="27"/>
      <c r="M71" s="26">
        <v>30</v>
      </c>
      <c r="N71" s="169">
        <v>2</v>
      </c>
      <c r="O71" s="27"/>
      <c r="P71" s="26">
        <v>30</v>
      </c>
      <c r="Q71" s="184">
        <v>2</v>
      </c>
      <c r="R71" s="27"/>
      <c r="S71" s="26"/>
      <c r="T71" s="169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</row>
    <row r="72" spans="1:46" s="133" customFormat="1" ht="12" customHeight="1" thickBot="1">
      <c r="A72" s="141">
        <v>33</v>
      </c>
      <c r="B72" s="163" t="s">
        <v>74</v>
      </c>
      <c r="C72" s="161"/>
      <c r="D72" s="76">
        <v>60</v>
      </c>
      <c r="E72" s="76">
        <v>60</v>
      </c>
      <c r="F72" s="161">
        <v>40</v>
      </c>
      <c r="G72" s="161">
        <v>100</v>
      </c>
      <c r="H72" s="170">
        <v>4</v>
      </c>
      <c r="I72" s="27"/>
      <c r="J72" s="26"/>
      <c r="K72" s="202"/>
      <c r="L72" s="27"/>
      <c r="M72" s="26">
        <v>30</v>
      </c>
      <c r="N72" s="169">
        <v>2</v>
      </c>
      <c r="O72" s="27"/>
      <c r="P72" s="26">
        <v>15</v>
      </c>
      <c r="Q72" s="184">
        <v>1</v>
      </c>
      <c r="R72" s="27"/>
      <c r="S72" s="26">
        <v>15</v>
      </c>
      <c r="T72" s="169">
        <v>1</v>
      </c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</row>
    <row r="73" spans="1:46" s="133" customFormat="1" ht="12" customHeight="1" thickBot="1">
      <c r="A73" s="141">
        <v>34</v>
      </c>
      <c r="B73" s="163" t="s">
        <v>71</v>
      </c>
      <c r="C73" s="76">
        <v>60</v>
      </c>
      <c r="D73" s="161"/>
      <c r="E73" s="76">
        <v>60</v>
      </c>
      <c r="F73" s="161">
        <v>40</v>
      </c>
      <c r="G73" s="161">
        <v>100</v>
      </c>
      <c r="H73" s="170">
        <v>4</v>
      </c>
      <c r="I73" s="27"/>
      <c r="J73" s="26"/>
      <c r="K73" s="202"/>
      <c r="L73" s="27">
        <v>30</v>
      </c>
      <c r="M73" s="26"/>
      <c r="N73" s="169">
        <v>2</v>
      </c>
      <c r="O73" s="27">
        <v>30</v>
      </c>
      <c r="P73" s="26"/>
      <c r="Q73" s="169">
        <v>2</v>
      </c>
      <c r="R73" s="27"/>
      <c r="S73" s="26"/>
      <c r="T73" s="169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</row>
    <row r="74" spans="1:46" s="133" customFormat="1" ht="12" customHeight="1">
      <c r="A74" s="141">
        <v>35</v>
      </c>
      <c r="B74" s="163" t="s">
        <v>72</v>
      </c>
      <c r="C74" s="76">
        <v>60</v>
      </c>
      <c r="D74" s="161"/>
      <c r="E74" s="76">
        <v>60</v>
      </c>
      <c r="F74" s="161">
        <v>40</v>
      </c>
      <c r="G74" s="161">
        <v>100</v>
      </c>
      <c r="H74" s="170">
        <v>4</v>
      </c>
      <c r="I74" s="27"/>
      <c r="J74" s="26"/>
      <c r="K74" s="202"/>
      <c r="L74" s="27"/>
      <c r="M74" s="26"/>
      <c r="N74" s="169"/>
      <c r="O74" s="27">
        <v>30</v>
      </c>
      <c r="P74" s="26"/>
      <c r="Q74" s="184">
        <v>2</v>
      </c>
      <c r="R74" s="27">
        <v>30</v>
      </c>
      <c r="S74" s="26"/>
      <c r="T74" s="169">
        <v>2</v>
      </c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</row>
    <row r="75" spans="1:46" s="46" customFormat="1" ht="12" thickBot="1">
      <c r="A75" s="97"/>
      <c r="B75" s="98" t="s">
        <v>39</v>
      </c>
      <c r="C75" s="123">
        <f aca="true" t="shared" si="4" ref="C75:H75">SUM(C57:C74)</f>
        <v>375</v>
      </c>
      <c r="D75" s="123">
        <f t="shared" si="4"/>
        <v>405</v>
      </c>
      <c r="E75" s="123">
        <f t="shared" si="4"/>
        <v>780</v>
      </c>
      <c r="F75" s="123">
        <f t="shared" si="4"/>
        <v>670</v>
      </c>
      <c r="G75" s="123">
        <f t="shared" si="4"/>
        <v>1450</v>
      </c>
      <c r="H75" s="123">
        <f t="shared" si="4"/>
        <v>58</v>
      </c>
      <c r="I75" s="324"/>
      <c r="J75" s="325"/>
      <c r="K75" s="326"/>
      <c r="L75" s="327">
        <f>SUM(L57:L74)</f>
        <v>85</v>
      </c>
      <c r="M75" s="327">
        <f aca="true" t="shared" si="5" ref="M75:T75">SUM(M57:M74)</f>
        <v>150</v>
      </c>
      <c r="N75" s="347">
        <f>SUM(N57:N74,N77)</f>
        <v>21</v>
      </c>
      <c r="O75" s="327">
        <f t="shared" si="5"/>
        <v>140</v>
      </c>
      <c r="P75" s="327">
        <f t="shared" si="5"/>
        <v>150</v>
      </c>
      <c r="Q75" s="347">
        <f>SUM(Q57:Q74,Q77)</f>
        <v>24</v>
      </c>
      <c r="R75" s="327">
        <f t="shared" si="5"/>
        <v>150</v>
      </c>
      <c r="S75" s="327">
        <f t="shared" si="5"/>
        <v>105</v>
      </c>
      <c r="T75" s="347">
        <f t="shared" si="5"/>
        <v>20</v>
      </c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</row>
    <row r="76" spans="1:46" s="66" customFormat="1" ht="11.25">
      <c r="A76" s="58"/>
      <c r="B76" s="620" t="s">
        <v>150</v>
      </c>
      <c r="C76" s="498">
        <f aca="true" t="shared" si="6" ref="C76:T76">C26+C75</f>
        <v>640</v>
      </c>
      <c r="D76" s="498">
        <f t="shared" si="6"/>
        <v>660</v>
      </c>
      <c r="E76" s="498">
        <f t="shared" si="6"/>
        <v>1300</v>
      </c>
      <c r="F76" s="498">
        <f t="shared" si="6"/>
        <v>1525</v>
      </c>
      <c r="G76" s="498">
        <f t="shared" si="6"/>
        <v>2825</v>
      </c>
      <c r="H76" s="498">
        <f t="shared" si="6"/>
        <v>113</v>
      </c>
      <c r="I76" s="498">
        <f t="shared" si="6"/>
        <v>200</v>
      </c>
      <c r="J76" s="498">
        <f t="shared" si="6"/>
        <v>185</v>
      </c>
      <c r="K76" s="498">
        <f t="shared" si="6"/>
        <v>30</v>
      </c>
      <c r="L76" s="499">
        <f t="shared" si="6"/>
        <v>140</v>
      </c>
      <c r="M76" s="498">
        <f t="shared" si="6"/>
        <v>205</v>
      </c>
      <c r="N76" s="498">
        <f t="shared" si="6"/>
        <v>30</v>
      </c>
      <c r="O76" s="498">
        <f t="shared" si="6"/>
        <v>150</v>
      </c>
      <c r="P76" s="498">
        <f t="shared" si="6"/>
        <v>165</v>
      </c>
      <c r="Q76" s="498">
        <f t="shared" si="6"/>
        <v>30</v>
      </c>
      <c r="R76" s="498">
        <f t="shared" si="6"/>
        <v>150</v>
      </c>
      <c r="S76" s="498">
        <f t="shared" si="6"/>
        <v>105</v>
      </c>
      <c r="T76" s="498">
        <f t="shared" si="6"/>
        <v>30</v>
      </c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</row>
    <row r="77" spans="1:46" s="66" customFormat="1" ht="11.25">
      <c r="A77" s="468">
        <v>36</v>
      </c>
      <c r="B77" s="497" t="s">
        <v>130</v>
      </c>
      <c r="C77" s="492"/>
      <c r="D77" s="492"/>
      <c r="E77" s="691">
        <v>200</v>
      </c>
      <c r="F77" s="484"/>
      <c r="G77" s="484">
        <v>200</v>
      </c>
      <c r="H77" s="492">
        <v>7</v>
      </c>
      <c r="I77" s="492"/>
      <c r="J77" s="492"/>
      <c r="K77" s="492"/>
      <c r="L77" s="500"/>
      <c r="M77" s="695" t="s">
        <v>106</v>
      </c>
      <c r="N77" s="695">
        <v>4</v>
      </c>
      <c r="O77" s="492"/>
      <c r="P77" s="695" t="s">
        <v>106</v>
      </c>
      <c r="Q77" s="695">
        <v>3</v>
      </c>
      <c r="R77" s="492"/>
      <c r="S77" s="492"/>
      <c r="T77" s="721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</row>
    <row r="78" spans="1:46" s="66" customFormat="1" ht="11.25">
      <c r="A78" s="468"/>
      <c r="B78" s="621" t="s">
        <v>151</v>
      </c>
      <c r="C78" s="492"/>
      <c r="D78" s="492"/>
      <c r="E78" s="623">
        <f>E76+E77</f>
        <v>1500</v>
      </c>
      <c r="F78" s="492"/>
      <c r="G78" s="492"/>
      <c r="H78" s="492">
        <f>SUM(H76:H77)</f>
        <v>120</v>
      </c>
      <c r="I78" s="492"/>
      <c r="J78" s="492"/>
      <c r="K78" s="492"/>
      <c r="L78" s="500"/>
      <c r="M78" s="492"/>
      <c r="N78" s="492"/>
      <c r="O78" s="492"/>
      <c r="P78" s="492"/>
      <c r="Q78" s="492"/>
      <c r="R78" s="492"/>
      <c r="S78" s="492"/>
      <c r="T78" s="492">
        <f>SUM(T76:T77)</f>
        <v>30</v>
      </c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</row>
    <row r="79" spans="1:46" s="64" customFormat="1" ht="11.25">
      <c r="A79" s="47"/>
      <c r="B79" s="48"/>
      <c r="C79" s="221">
        <f>C76*100/E76</f>
        <v>49.23076923076923</v>
      </c>
      <c r="D79" s="222">
        <f>100-C79</f>
        <v>50.76923076923077</v>
      </c>
      <c r="E79" s="54"/>
      <c r="G79" s="49"/>
      <c r="H79" s="49"/>
      <c r="I79" s="50"/>
      <c r="J79" s="50"/>
      <c r="K79" s="51"/>
      <c r="L79" s="50"/>
      <c r="M79" s="50"/>
      <c r="N79" s="217"/>
      <c r="O79" s="50"/>
      <c r="P79" s="50"/>
      <c r="Q79" s="217"/>
      <c r="R79" s="50"/>
      <c r="S79" s="50"/>
      <c r="T79" s="217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:46" s="64" customFormat="1" ht="12" thickBot="1">
      <c r="A80" s="47"/>
      <c r="B80" s="48"/>
      <c r="C80" s="221" t="e">
        <f>#REF!*100/#REF!</f>
        <v>#REF!</v>
      </c>
      <c r="D80" s="222" t="e">
        <f>100-C80</f>
        <v>#REF!</v>
      </c>
      <c r="E80" s="49"/>
      <c r="F80" s="49"/>
      <c r="G80" s="49"/>
      <c r="H80" s="49"/>
      <c r="I80" s="50"/>
      <c r="J80" s="50"/>
      <c r="K80" s="51"/>
      <c r="L80" s="50"/>
      <c r="M80" s="50"/>
      <c r="N80" s="217"/>
      <c r="O80" s="50"/>
      <c r="P80" s="50"/>
      <c r="Q80" s="217"/>
      <c r="R80" s="50"/>
      <c r="S80" s="50"/>
      <c r="T80" s="217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:46" s="66" customFormat="1" ht="12" thickBot="1">
      <c r="A81" s="798" t="s">
        <v>49</v>
      </c>
      <c r="B81" s="799"/>
      <c r="C81" s="801" t="s">
        <v>5</v>
      </c>
      <c r="D81" s="801" t="s">
        <v>6</v>
      </c>
      <c r="E81" s="801" t="s">
        <v>7</v>
      </c>
      <c r="F81" s="801" t="s">
        <v>8</v>
      </c>
      <c r="G81" s="778" t="s">
        <v>3</v>
      </c>
      <c r="H81" s="771" t="s">
        <v>4</v>
      </c>
      <c r="I81" s="791" t="s">
        <v>30</v>
      </c>
      <c r="J81" s="791"/>
      <c r="K81" s="791"/>
      <c r="L81" s="790" t="s">
        <v>31</v>
      </c>
      <c r="M81" s="791"/>
      <c r="N81" s="792"/>
      <c r="O81" s="790" t="s">
        <v>32</v>
      </c>
      <c r="P81" s="791"/>
      <c r="Q81" s="792"/>
      <c r="R81" s="790" t="s">
        <v>33</v>
      </c>
      <c r="S81" s="791"/>
      <c r="T81" s="792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</row>
    <row r="82" spans="1:46" s="66" customFormat="1" ht="23.25" thickBot="1">
      <c r="A82" s="800"/>
      <c r="B82" s="800"/>
      <c r="C82" s="802"/>
      <c r="D82" s="802"/>
      <c r="E82" s="802"/>
      <c r="F82" s="802"/>
      <c r="G82" s="779"/>
      <c r="H82" s="772"/>
      <c r="I82" s="28" t="s">
        <v>13</v>
      </c>
      <c r="J82" s="28" t="s">
        <v>14</v>
      </c>
      <c r="K82" s="29" t="s">
        <v>4</v>
      </c>
      <c r="L82" s="30" t="s">
        <v>13</v>
      </c>
      <c r="M82" s="28" t="s">
        <v>14</v>
      </c>
      <c r="N82" s="256" t="s">
        <v>4</v>
      </c>
      <c r="O82" s="34" t="s">
        <v>5</v>
      </c>
      <c r="P82" s="33" t="s">
        <v>14</v>
      </c>
      <c r="Q82" s="258" t="s">
        <v>4</v>
      </c>
      <c r="R82" s="30" t="s">
        <v>13</v>
      </c>
      <c r="S82" s="28" t="s">
        <v>14</v>
      </c>
      <c r="T82" s="256" t="s">
        <v>4</v>
      </c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</row>
    <row r="83" spans="1:46" s="144" customFormat="1" ht="12" thickBot="1">
      <c r="A83" s="523">
        <v>18</v>
      </c>
      <c r="B83" s="402" t="s">
        <v>98</v>
      </c>
      <c r="C83" s="264">
        <v>30</v>
      </c>
      <c r="D83" s="265">
        <v>60</v>
      </c>
      <c r="E83" s="265">
        <v>90</v>
      </c>
      <c r="F83" s="265">
        <v>85</v>
      </c>
      <c r="G83" s="265">
        <v>175</v>
      </c>
      <c r="H83" s="266">
        <v>7</v>
      </c>
      <c r="I83" s="350"/>
      <c r="J83" s="268"/>
      <c r="K83" s="188"/>
      <c r="L83" s="351">
        <v>10</v>
      </c>
      <c r="M83" s="270">
        <v>20</v>
      </c>
      <c r="N83" s="188">
        <v>2</v>
      </c>
      <c r="O83" s="351">
        <v>10</v>
      </c>
      <c r="P83" s="270">
        <v>20</v>
      </c>
      <c r="Q83" s="189">
        <v>2</v>
      </c>
      <c r="R83" s="351">
        <v>10</v>
      </c>
      <c r="S83" s="270">
        <v>20</v>
      </c>
      <c r="T83" s="188">
        <v>3</v>
      </c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</row>
    <row r="84" spans="1:46" s="144" customFormat="1" ht="23.25" thickBot="1">
      <c r="A84" s="523">
        <v>19</v>
      </c>
      <c r="B84" s="403" t="s">
        <v>131</v>
      </c>
      <c r="C84" s="271">
        <v>15</v>
      </c>
      <c r="D84" s="271">
        <v>10</v>
      </c>
      <c r="E84" s="81">
        <v>25</v>
      </c>
      <c r="F84" s="81">
        <v>25</v>
      </c>
      <c r="G84" s="81">
        <v>50</v>
      </c>
      <c r="H84" s="272">
        <v>2</v>
      </c>
      <c r="I84" s="209"/>
      <c r="J84" s="197"/>
      <c r="K84" s="404"/>
      <c r="L84" s="209">
        <v>15</v>
      </c>
      <c r="M84" s="197">
        <v>10</v>
      </c>
      <c r="N84" s="273">
        <v>2</v>
      </c>
      <c r="O84" s="25"/>
      <c r="P84" s="26"/>
      <c r="Q84" s="169"/>
      <c r="R84" s="209"/>
      <c r="S84" s="197"/>
      <c r="T84" s="273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</row>
    <row r="85" spans="1:46" s="144" customFormat="1" ht="23.25" thickBot="1">
      <c r="A85" s="523">
        <v>20</v>
      </c>
      <c r="B85" s="164" t="s">
        <v>118</v>
      </c>
      <c r="C85" s="161">
        <v>20</v>
      </c>
      <c r="D85" s="161">
        <v>20</v>
      </c>
      <c r="E85" s="76">
        <v>40</v>
      </c>
      <c r="F85" s="76">
        <v>35</v>
      </c>
      <c r="G85" s="76">
        <v>75</v>
      </c>
      <c r="H85" s="162">
        <v>3</v>
      </c>
      <c r="I85" s="25"/>
      <c r="J85" s="26"/>
      <c r="K85" s="202"/>
      <c r="L85" s="25"/>
      <c r="M85" s="26"/>
      <c r="N85" s="169"/>
      <c r="O85" s="25">
        <v>20</v>
      </c>
      <c r="P85" s="26">
        <v>20</v>
      </c>
      <c r="Q85" s="169">
        <v>3</v>
      </c>
      <c r="R85" s="25"/>
      <c r="S85" s="26"/>
      <c r="T85" s="169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</row>
    <row r="86" spans="1:46" s="144" customFormat="1" ht="12" thickBot="1">
      <c r="A86" s="523">
        <v>21</v>
      </c>
      <c r="B86" s="164" t="s">
        <v>99</v>
      </c>
      <c r="C86" s="161">
        <v>20</v>
      </c>
      <c r="D86" s="161">
        <v>30</v>
      </c>
      <c r="E86" s="76">
        <v>50</v>
      </c>
      <c r="F86" s="76">
        <v>50</v>
      </c>
      <c r="G86" s="76">
        <v>100</v>
      </c>
      <c r="H86" s="162">
        <v>4</v>
      </c>
      <c r="I86" s="25"/>
      <c r="J86" s="26"/>
      <c r="K86" s="202"/>
      <c r="L86" s="25">
        <v>20</v>
      </c>
      <c r="M86" s="26">
        <v>30</v>
      </c>
      <c r="N86" s="169">
        <v>4</v>
      </c>
      <c r="O86" s="166"/>
      <c r="P86" s="168"/>
      <c r="Q86" s="169"/>
      <c r="R86" s="25"/>
      <c r="S86" s="26"/>
      <c r="T86" s="169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</row>
    <row r="87" spans="1:46" s="144" customFormat="1" ht="23.25" thickBot="1">
      <c r="A87" s="523">
        <v>22</v>
      </c>
      <c r="B87" s="164" t="s">
        <v>119</v>
      </c>
      <c r="C87" s="161">
        <v>10</v>
      </c>
      <c r="D87" s="161">
        <v>15</v>
      </c>
      <c r="E87" s="76">
        <v>25</v>
      </c>
      <c r="F87" s="76">
        <v>25</v>
      </c>
      <c r="G87" s="76">
        <v>50</v>
      </c>
      <c r="H87" s="162">
        <v>2</v>
      </c>
      <c r="I87" s="25"/>
      <c r="J87" s="26"/>
      <c r="K87" s="202"/>
      <c r="L87" s="166">
        <v>10</v>
      </c>
      <c r="M87" s="168">
        <v>15</v>
      </c>
      <c r="N87" s="169">
        <v>2</v>
      </c>
      <c r="O87" s="166"/>
      <c r="P87" s="168"/>
      <c r="Q87" s="169"/>
      <c r="R87" s="25"/>
      <c r="S87" s="26"/>
      <c r="T87" s="169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</row>
    <row r="88" spans="1:46" s="144" customFormat="1" ht="12" thickBot="1">
      <c r="A88" s="523">
        <v>23</v>
      </c>
      <c r="B88" s="164" t="s">
        <v>133</v>
      </c>
      <c r="C88" s="161">
        <v>20</v>
      </c>
      <c r="D88" s="161">
        <v>10</v>
      </c>
      <c r="E88" s="76">
        <v>30</v>
      </c>
      <c r="F88" s="76">
        <v>20</v>
      </c>
      <c r="G88" s="76">
        <v>50</v>
      </c>
      <c r="H88" s="162">
        <v>2</v>
      </c>
      <c r="I88" s="25"/>
      <c r="J88" s="26"/>
      <c r="K88" s="202"/>
      <c r="L88" s="25">
        <v>20</v>
      </c>
      <c r="M88" s="26">
        <v>10</v>
      </c>
      <c r="N88" s="169">
        <v>2</v>
      </c>
      <c r="O88" s="25"/>
      <c r="P88" s="26"/>
      <c r="Q88" s="169"/>
      <c r="R88" s="166"/>
      <c r="S88" s="168"/>
      <c r="T88" s="169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</row>
    <row r="89" spans="1:46" s="144" customFormat="1" ht="34.5" thickBot="1">
      <c r="A89" s="523">
        <v>24</v>
      </c>
      <c r="B89" s="164" t="s">
        <v>125</v>
      </c>
      <c r="C89" s="161">
        <v>25</v>
      </c>
      <c r="D89" s="161">
        <v>25</v>
      </c>
      <c r="E89" s="199">
        <v>50</v>
      </c>
      <c r="F89" s="199">
        <v>50</v>
      </c>
      <c r="G89" s="199">
        <v>100</v>
      </c>
      <c r="H89" s="195">
        <v>4</v>
      </c>
      <c r="I89" s="25"/>
      <c r="J89" s="26"/>
      <c r="K89" s="202"/>
      <c r="L89" s="25">
        <v>25</v>
      </c>
      <c r="M89" s="26">
        <v>25</v>
      </c>
      <c r="N89" s="169">
        <v>4</v>
      </c>
      <c r="O89" s="25"/>
      <c r="P89" s="26"/>
      <c r="Q89" s="169"/>
      <c r="R89" s="166"/>
      <c r="S89" s="168"/>
      <c r="T89" s="169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</row>
    <row r="90" spans="1:46" s="144" customFormat="1" ht="15.75" customHeight="1" thickBot="1">
      <c r="A90" s="523">
        <v>25</v>
      </c>
      <c r="B90" s="164" t="s">
        <v>50</v>
      </c>
      <c r="C90" s="161">
        <v>15</v>
      </c>
      <c r="D90" s="161">
        <v>25</v>
      </c>
      <c r="E90" s="199">
        <v>40</v>
      </c>
      <c r="F90" s="199">
        <v>35</v>
      </c>
      <c r="G90" s="199">
        <v>75</v>
      </c>
      <c r="H90" s="195">
        <v>3</v>
      </c>
      <c r="I90" s="25"/>
      <c r="J90" s="26"/>
      <c r="K90" s="202"/>
      <c r="L90" s="25"/>
      <c r="M90" s="26"/>
      <c r="N90" s="169"/>
      <c r="O90" s="25"/>
      <c r="P90" s="26"/>
      <c r="Q90" s="169"/>
      <c r="R90" s="25">
        <v>15</v>
      </c>
      <c r="S90" s="26">
        <v>25</v>
      </c>
      <c r="T90" s="169">
        <v>3</v>
      </c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</row>
    <row r="91" spans="1:46" s="144" customFormat="1" ht="28.5" customHeight="1" thickBot="1">
      <c r="A91" s="523">
        <v>26</v>
      </c>
      <c r="B91" s="164" t="s">
        <v>121</v>
      </c>
      <c r="C91" s="161">
        <v>25</v>
      </c>
      <c r="D91" s="161"/>
      <c r="E91" s="199">
        <v>25</v>
      </c>
      <c r="F91" s="199">
        <v>25</v>
      </c>
      <c r="G91" s="199">
        <v>50</v>
      </c>
      <c r="H91" s="195">
        <v>2</v>
      </c>
      <c r="I91" s="25"/>
      <c r="J91" s="26"/>
      <c r="K91" s="202"/>
      <c r="L91" s="25"/>
      <c r="M91" s="26"/>
      <c r="N91" s="169"/>
      <c r="O91" s="25">
        <v>25</v>
      </c>
      <c r="P91" s="26"/>
      <c r="Q91" s="169">
        <v>2</v>
      </c>
      <c r="R91" s="166"/>
      <c r="S91" s="168"/>
      <c r="T91" s="169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</row>
    <row r="92" spans="1:46" s="144" customFormat="1" ht="23.25" thickBot="1">
      <c r="A92" s="523">
        <v>27</v>
      </c>
      <c r="B92" s="164" t="s">
        <v>123</v>
      </c>
      <c r="C92" s="161">
        <v>20</v>
      </c>
      <c r="D92" s="161">
        <v>20</v>
      </c>
      <c r="E92" s="199">
        <v>40</v>
      </c>
      <c r="F92" s="199">
        <v>35</v>
      </c>
      <c r="G92" s="199">
        <v>75</v>
      </c>
      <c r="H92" s="195">
        <v>3</v>
      </c>
      <c r="I92" s="25"/>
      <c r="J92" s="26"/>
      <c r="K92" s="202"/>
      <c r="L92" s="25"/>
      <c r="M92" s="26"/>
      <c r="N92" s="169"/>
      <c r="O92" s="25">
        <v>20</v>
      </c>
      <c r="P92" s="26">
        <v>20</v>
      </c>
      <c r="Q92" s="169">
        <v>3</v>
      </c>
      <c r="R92" s="166"/>
      <c r="S92" s="168"/>
      <c r="T92" s="169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</row>
    <row r="93" spans="1:46" s="144" customFormat="1" ht="23.25" thickBot="1">
      <c r="A93" s="523">
        <v>28</v>
      </c>
      <c r="B93" s="164" t="s">
        <v>124</v>
      </c>
      <c r="C93" s="161">
        <v>15</v>
      </c>
      <c r="D93" s="161">
        <v>25</v>
      </c>
      <c r="E93" s="199">
        <v>40</v>
      </c>
      <c r="F93" s="199">
        <v>35</v>
      </c>
      <c r="G93" s="199">
        <v>75</v>
      </c>
      <c r="H93" s="195">
        <v>3</v>
      </c>
      <c r="I93" s="25"/>
      <c r="J93" s="26"/>
      <c r="K93" s="202"/>
      <c r="L93" s="25"/>
      <c r="M93" s="26"/>
      <c r="N93" s="169"/>
      <c r="O93" s="25">
        <v>15</v>
      </c>
      <c r="P93" s="26">
        <v>25</v>
      </c>
      <c r="Q93" s="169">
        <v>3</v>
      </c>
      <c r="R93" s="166"/>
      <c r="S93" s="168"/>
      <c r="T93" s="169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</row>
    <row r="94" spans="1:46" s="144" customFormat="1" ht="23.25" customHeight="1" thickBot="1">
      <c r="A94" s="523">
        <v>29</v>
      </c>
      <c r="B94" s="164" t="s">
        <v>132</v>
      </c>
      <c r="C94" s="161">
        <v>25</v>
      </c>
      <c r="D94" s="161"/>
      <c r="E94" s="199">
        <v>25</v>
      </c>
      <c r="F94" s="199">
        <v>25</v>
      </c>
      <c r="G94" s="76">
        <v>50</v>
      </c>
      <c r="H94" s="195">
        <v>2</v>
      </c>
      <c r="I94" s="25"/>
      <c r="J94" s="26"/>
      <c r="K94" s="202"/>
      <c r="L94" s="25"/>
      <c r="M94" s="26"/>
      <c r="N94" s="169"/>
      <c r="O94" s="25">
        <v>25</v>
      </c>
      <c r="P94" s="25"/>
      <c r="Q94" s="169">
        <v>2</v>
      </c>
      <c r="R94" s="25"/>
      <c r="S94" s="168"/>
      <c r="T94" s="169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</row>
    <row r="95" spans="1:46" s="144" customFormat="1" ht="12" thickBot="1">
      <c r="A95" s="523">
        <v>30</v>
      </c>
      <c r="B95" s="164" t="s">
        <v>51</v>
      </c>
      <c r="C95" s="161">
        <v>15</v>
      </c>
      <c r="D95" s="161">
        <v>30</v>
      </c>
      <c r="E95" s="199">
        <v>45</v>
      </c>
      <c r="F95" s="199">
        <v>30</v>
      </c>
      <c r="G95" s="81">
        <v>75</v>
      </c>
      <c r="H95" s="195">
        <v>3</v>
      </c>
      <c r="I95" s="25"/>
      <c r="J95" s="26"/>
      <c r="K95" s="202"/>
      <c r="L95" s="25"/>
      <c r="M95" s="26"/>
      <c r="N95" s="169"/>
      <c r="O95" s="25"/>
      <c r="P95" s="26"/>
      <c r="Q95" s="169"/>
      <c r="R95" s="25">
        <v>15</v>
      </c>
      <c r="S95" s="26">
        <v>30</v>
      </c>
      <c r="T95" s="169">
        <v>3</v>
      </c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</row>
    <row r="96" spans="1:46" s="144" customFormat="1" ht="26.25" customHeight="1" thickBot="1">
      <c r="A96" s="523">
        <v>31</v>
      </c>
      <c r="B96" s="164" t="s">
        <v>127</v>
      </c>
      <c r="C96" s="161">
        <v>20</v>
      </c>
      <c r="D96" s="161">
        <v>20</v>
      </c>
      <c r="E96" s="199">
        <v>40</v>
      </c>
      <c r="F96" s="199">
        <v>35</v>
      </c>
      <c r="G96" s="76">
        <v>75</v>
      </c>
      <c r="H96" s="195">
        <v>3</v>
      </c>
      <c r="I96" s="25"/>
      <c r="J96" s="26"/>
      <c r="K96" s="202"/>
      <c r="L96" s="25"/>
      <c r="M96" s="26"/>
      <c r="N96" s="169"/>
      <c r="O96" s="119"/>
      <c r="P96" s="171"/>
      <c r="Q96" s="276"/>
      <c r="R96" s="25">
        <v>20</v>
      </c>
      <c r="S96" s="26">
        <v>20</v>
      </c>
      <c r="T96" s="169">
        <v>3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</row>
    <row r="97" spans="1:46" s="144" customFormat="1" ht="28.5" customHeight="1" thickBot="1">
      <c r="A97" s="523">
        <v>32</v>
      </c>
      <c r="B97" s="164" t="s">
        <v>122</v>
      </c>
      <c r="C97" s="194">
        <v>10</v>
      </c>
      <c r="D97" s="194">
        <v>15</v>
      </c>
      <c r="E97" s="199">
        <v>25</v>
      </c>
      <c r="F97" s="199">
        <v>25</v>
      </c>
      <c r="G97" s="76">
        <v>50</v>
      </c>
      <c r="H97" s="195">
        <v>2</v>
      </c>
      <c r="I97" s="25"/>
      <c r="J97" s="26"/>
      <c r="K97" s="202"/>
      <c r="L97" s="25"/>
      <c r="M97" s="26"/>
      <c r="N97" s="169"/>
      <c r="O97" s="119">
        <v>10</v>
      </c>
      <c r="P97" s="171">
        <v>15</v>
      </c>
      <c r="Q97" s="356">
        <v>2</v>
      </c>
      <c r="R97" s="25"/>
      <c r="S97" s="26"/>
      <c r="T97" s="169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</row>
    <row r="98" spans="1:46" s="144" customFormat="1" ht="12" thickBot="1">
      <c r="A98" s="523">
        <v>33</v>
      </c>
      <c r="B98" s="185" t="s">
        <v>112</v>
      </c>
      <c r="C98" s="405">
        <v>10</v>
      </c>
      <c r="D98" s="194">
        <v>15</v>
      </c>
      <c r="E98" s="199">
        <v>25</v>
      </c>
      <c r="F98" s="199">
        <v>25</v>
      </c>
      <c r="G98" s="76">
        <v>50</v>
      </c>
      <c r="H98" s="195">
        <v>2</v>
      </c>
      <c r="I98" s="200"/>
      <c r="J98" s="179"/>
      <c r="K98" s="201"/>
      <c r="L98" s="200"/>
      <c r="M98" s="179"/>
      <c r="N98" s="178"/>
      <c r="O98" s="200">
        <v>10</v>
      </c>
      <c r="P98" s="179">
        <v>15</v>
      </c>
      <c r="Q98" s="178">
        <v>2</v>
      </c>
      <c r="R98" s="200"/>
      <c r="S98" s="179"/>
      <c r="T98" s="178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</row>
    <row r="99" spans="1:46" s="144" customFormat="1" ht="19.5" customHeight="1" thickBot="1">
      <c r="A99" s="523">
        <v>34</v>
      </c>
      <c r="B99" s="406" t="s">
        <v>80</v>
      </c>
      <c r="C99" s="194">
        <v>15</v>
      </c>
      <c r="D99" s="198"/>
      <c r="E99" s="199">
        <v>15</v>
      </c>
      <c r="F99" s="284">
        <v>10</v>
      </c>
      <c r="G99" s="76">
        <v>25</v>
      </c>
      <c r="H99" s="180">
        <v>1</v>
      </c>
      <c r="I99" s="200"/>
      <c r="J99" s="179"/>
      <c r="K99" s="201"/>
      <c r="L99" s="200"/>
      <c r="M99" s="179"/>
      <c r="N99" s="178"/>
      <c r="O99" s="200">
        <v>15</v>
      </c>
      <c r="P99" s="179"/>
      <c r="Q99" s="178">
        <v>1</v>
      </c>
      <c r="R99" s="200"/>
      <c r="S99" s="179"/>
      <c r="T99" s="178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</row>
    <row r="100" spans="1:20" s="132" customFormat="1" ht="12" thickBot="1">
      <c r="A100" s="523">
        <v>35</v>
      </c>
      <c r="B100" s="163" t="s">
        <v>73</v>
      </c>
      <c r="C100" s="194"/>
      <c r="D100" s="161">
        <v>30</v>
      </c>
      <c r="E100" s="76">
        <v>30</v>
      </c>
      <c r="F100" s="76">
        <v>20</v>
      </c>
      <c r="G100" s="199">
        <v>50</v>
      </c>
      <c r="H100" s="162">
        <v>2</v>
      </c>
      <c r="I100" s="25"/>
      <c r="J100" s="26"/>
      <c r="K100" s="202"/>
      <c r="L100" s="119"/>
      <c r="M100" s="171"/>
      <c r="N100" s="276"/>
      <c r="O100" s="25"/>
      <c r="P100" s="26">
        <v>30</v>
      </c>
      <c r="Q100" s="169">
        <v>2</v>
      </c>
      <c r="R100" s="25"/>
      <c r="S100" s="171"/>
      <c r="T100" s="276"/>
    </row>
    <row r="101" spans="1:20" s="132" customFormat="1" ht="12" thickBot="1">
      <c r="A101" s="523">
        <v>36</v>
      </c>
      <c r="B101" s="163" t="s">
        <v>74</v>
      </c>
      <c r="C101" s="161"/>
      <c r="D101" s="161">
        <v>30</v>
      </c>
      <c r="E101" s="76">
        <v>30</v>
      </c>
      <c r="F101" s="76">
        <v>20</v>
      </c>
      <c r="G101" s="199">
        <v>50</v>
      </c>
      <c r="H101" s="162">
        <v>2</v>
      </c>
      <c r="I101" s="25"/>
      <c r="J101" s="26"/>
      <c r="K101" s="202"/>
      <c r="L101" s="25"/>
      <c r="M101" s="26">
        <v>15</v>
      </c>
      <c r="N101" s="169">
        <v>1</v>
      </c>
      <c r="O101" s="25"/>
      <c r="P101" s="26"/>
      <c r="Q101" s="169"/>
      <c r="R101" s="25"/>
      <c r="S101" s="26">
        <v>15</v>
      </c>
      <c r="T101" s="169">
        <v>1</v>
      </c>
    </row>
    <row r="102" spans="1:20" s="132" customFormat="1" ht="12" thickBot="1">
      <c r="A102" s="523">
        <v>37</v>
      </c>
      <c r="B102" s="163" t="s">
        <v>71</v>
      </c>
      <c r="C102" s="161">
        <v>30</v>
      </c>
      <c r="D102" s="161"/>
      <c r="E102" s="76">
        <v>30</v>
      </c>
      <c r="F102" s="76">
        <v>20</v>
      </c>
      <c r="G102" s="76">
        <v>50</v>
      </c>
      <c r="H102" s="162">
        <v>2</v>
      </c>
      <c r="I102" s="25"/>
      <c r="J102" s="26"/>
      <c r="K102" s="202"/>
      <c r="L102" s="25">
        <v>30</v>
      </c>
      <c r="M102" s="26"/>
      <c r="N102" s="169">
        <v>2</v>
      </c>
      <c r="O102" s="25"/>
      <c r="P102" s="26"/>
      <c r="Q102" s="169"/>
      <c r="R102" s="25"/>
      <c r="S102" s="26"/>
      <c r="T102" s="169"/>
    </row>
    <row r="103" spans="1:20" s="132" customFormat="1" ht="12" thickBot="1">
      <c r="A103" s="523">
        <v>38</v>
      </c>
      <c r="B103" s="163" t="s">
        <v>72</v>
      </c>
      <c r="C103" s="279">
        <v>60</v>
      </c>
      <c r="D103" s="279"/>
      <c r="E103" s="280">
        <v>60</v>
      </c>
      <c r="F103" s="280">
        <v>40</v>
      </c>
      <c r="G103" s="280">
        <v>100</v>
      </c>
      <c r="H103" s="281">
        <v>4</v>
      </c>
      <c r="I103" s="320"/>
      <c r="J103" s="321"/>
      <c r="K103" s="322"/>
      <c r="L103" s="320">
        <v>30</v>
      </c>
      <c r="M103" s="321"/>
      <c r="N103" s="358">
        <v>2</v>
      </c>
      <c r="O103" s="320">
        <v>30</v>
      </c>
      <c r="P103" s="321"/>
      <c r="Q103" s="358">
        <v>2</v>
      </c>
      <c r="R103" s="320"/>
      <c r="S103" s="321"/>
      <c r="T103" s="358"/>
    </row>
    <row r="104" spans="1:20" s="127" customFormat="1" ht="12" thickBot="1">
      <c r="A104" s="154"/>
      <c r="B104" s="155" t="s">
        <v>39</v>
      </c>
      <c r="C104" s="329">
        <f aca="true" t="shared" si="7" ref="C104:H104">SUM(C83:C103)</f>
        <v>400</v>
      </c>
      <c r="D104" s="329">
        <f t="shared" si="7"/>
        <v>380</v>
      </c>
      <c r="E104" s="329">
        <f t="shared" si="7"/>
        <v>780</v>
      </c>
      <c r="F104" s="329">
        <f t="shared" si="7"/>
        <v>670</v>
      </c>
      <c r="G104" s="329">
        <f t="shared" si="7"/>
        <v>1450</v>
      </c>
      <c r="H104" s="329">
        <f t="shared" si="7"/>
        <v>58</v>
      </c>
      <c r="I104" s="330"/>
      <c r="J104" s="331"/>
      <c r="K104" s="332"/>
      <c r="L104" s="333">
        <f aca="true" t="shared" si="8" ref="L104:T104">SUM(L83:L103)</f>
        <v>160</v>
      </c>
      <c r="M104" s="334">
        <f t="shared" si="8"/>
        <v>125</v>
      </c>
      <c r="N104" s="334">
        <f t="shared" si="8"/>
        <v>21</v>
      </c>
      <c r="O104" s="334">
        <f t="shared" si="8"/>
        <v>180</v>
      </c>
      <c r="P104" s="334">
        <f t="shared" si="8"/>
        <v>145</v>
      </c>
      <c r="Q104" s="334">
        <f t="shared" si="8"/>
        <v>24</v>
      </c>
      <c r="R104" s="334">
        <f t="shared" si="8"/>
        <v>60</v>
      </c>
      <c r="S104" s="334">
        <f t="shared" si="8"/>
        <v>110</v>
      </c>
      <c r="T104" s="335">
        <f t="shared" si="8"/>
        <v>13</v>
      </c>
    </row>
    <row r="105" spans="1:46" s="66" customFormat="1" ht="11.25">
      <c r="A105" s="116"/>
      <c r="B105" s="620" t="s">
        <v>150</v>
      </c>
      <c r="C105" s="120">
        <f aca="true" t="shared" si="9" ref="C105:T105">C26+C104</f>
        <v>665</v>
      </c>
      <c r="D105" s="120">
        <f t="shared" si="9"/>
        <v>635</v>
      </c>
      <c r="E105" s="120">
        <f t="shared" si="9"/>
        <v>1300</v>
      </c>
      <c r="F105" s="120">
        <f t="shared" si="9"/>
        <v>1525</v>
      </c>
      <c r="G105" s="120">
        <f t="shared" si="9"/>
        <v>2825</v>
      </c>
      <c r="H105" s="120">
        <f t="shared" si="9"/>
        <v>113</v>
      </c>
      <c r="I105" s="120">
        <f t="shared" si="9"/>
        <v>200</v>
      </c>
      <c r="J105" s="120">
        <f t="shared" si="9"/>
        <v>185</v>
      </c>
      <c r="K105" s="120">
        <f t="shared" si="9"/>
        <v>30</v>
      </c>
      <c r="L105" s="262">
        <f t="shared" si="9"/>
        <v>215</v>
      </c>
      <c r="M105" s="120">
        <f t="shared" si="9"/>
        <v>180</v>
      </c>
      <c r="N105" s="120">
        <f t="shared" si="9"/>
        <v>30</v>
      </c>
      <c r="O105" s="120">
        <f t="shared" si="9"/>
        <v>190</v>
      </c>
      <c r="P105" s="120">
        <f t="shared" si="9"/>
        <v>160</v>
      </c>
      <c r="Q105" s="120">
        <f t="shared" si="9"/>
        <v>30</v>
      </c>
      <c r="R105" s="120">
        <f t="shared" si="9"/>
        <v>60</v>
      </c>
      <c r="S105" s="120">
        <f t="shared" si="9"/>
        <v>110</v>
      </c>
      <c r="T105" s="120">
        <f t="shared" si="9"/>
        <v>23</v>
      </c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</row>
    <row r="106" spans="1:46" s="64" customFormat="1" ht="11.25">
      <c r="A106" s="503">
        <v>39</v>
      </c>
      <c r="B106" s="504" t="s">
        <v>111</v>
      </c>
      <c r="C106" s="505"/>
      <c r="D106" s="506"/>
      <c r="E106" s="691">
        <v>200</v>
      </c>
      <c r="F106" s="484"/>
      <c r="G106" s="484">
        <v>200</v>
      </c>
      <c r="H106" s="486">
        <v>7</v>
      </c>
      <c r="I106" s="486"/>
      <c r="J106" s="486"/>
      <c r="K106" s="486"/>
      <c r="L106" s="486"/>
      <c r="M106" s="486"/>
      <c r="N106" s="486"/>
      <c r="O106" s="486"/>
      <c r="P106" s="486"/>
      <c r="Q106" s="486"/>
      <c r="R106" s="486"/>
      <c r="S106" s="486">
        <v>200</v>
      </c>
      <c r="T106" s="486">
        <v>7</v>
      </c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</row>
    <row r="107" spans="1:20" s="63" customFormat="1" ht="11.25">
      <c r="A107" s="502"/>
      <c r="B107" s="621" t="s">
        <v>151</v>
      </c>
      <c r="C107" s="478"/>
      <c r="D107" s="479"/>
      <c r="E107" s="624">
        <f>E105+E106</f>
        <v>1500</v>
      </c>
      <c r="F107" s="480"/>
      <c r="G107" s="480"/>
      <c r="H107" s="484">
        <f>SUM(H105:H106)</f>
        <v>120</v>
      </c>
      <c r="I107" s="481"/>
      <c r="J107" s="481"/>
      <c r="K107" s="482"/>
      <c r="L107" s="481"/>
      <c r="M107" s="481"/>
      <c r="N107" s="483"/>
      <c r="O107" s="481"/>
      <c r="P107" s="481"/>
      <c r="Q107" s="483"/>
      <c r="R107" s="481"/>
      <c r="S107" s="481"/>
      <c r="T107" s="484">
        <f>SUM(T105:T106)</f>
        <v>30</v>
      </c>
    </row>
    <row r="108" spans="1:46" s="64" customFormat="1" ht="11.25">
      <c r="A108" s="47"/>
      <c r="B108" s="48"/>
      <c r="C108" s="221">
        <f>C105*100/E105</f>
        <v>51.15384615384615</v>
      </c>
      <c r="D108" s="222">
        <f>100-C108</f>
        <v>48.84615384615385</v>
      </c>
      <c r="E108" s="54"/>
      <c r="F108" s="49"/>
      <c r="G108" s="49"/>
      <c r="H108" s="49"/>
      <c r="I108" s="50"/>
      <c r="J108" s="50"/>
      <c r="K108" s="51"/>
      <c r="L108" s="50"/>
      <c r="M108" s="50"/>
      <c r="N108" s="217"/>
      <c r="O108" s="50"/>
      <c r="P108" s="50"/>
      <c r="Q108" s="217"/>
      <c r="R108" s="50"/>
      <c r="S108" s="50"/>
      <c r="T108" s="51"/>
      <c r="U108" s="487"/>
      <c r="V108" s="487"/>
      <c r="W108" s="487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  <c r="AJ108" s="487"/>
      <c r="AK108" s="487"/>
      <c r="AL108" s="487"/>
      <c r="AM108" s="487"/>
      <c r="AN108" s="487"/>
      <c r="AO108" s="487"/>
      <c r="AP108" s="487"/>
      <c r="AQ108" s="487"/>
      <c r="AR108" s="487"/>
      <c r="AS108" s="487"/>
      <c r="AT108" s="487"/>
    </row>
    <row r="109" ht="12" thickBot="1"/>
    <row r="110" spans="1:46" s="66" customFormat="1" ht="12" thickBot="1">
      <c r="A110" s="798" t="s">
        <v>52</v>
      </c>
      <c r="B110" s="799"/>
      <c r="C110" s="801" t="s">
        <v>5</v>
      </c>
      <c r="D110" s="801" t="s">
        <v>6</v>
      </c>
      <c r="E110" s="801" t="s">
        <v>7</v>
      </c>
      <c r="F110" s="801" t="s">
        <v>8</v>
      </c>
      <c r="G110" s="803" t="s">
        <v>3</v>
      </c>
      <c r="H110" s="796" t="s">
        <v>4</v>
      </c>
      <c r="I110" s="791" t="s">
        <v>30</v>
      </c>
      <c r="J110" s="791"/>
      <c r="K110" s="791"/>
      <c r="L110" s="790" t="s">
        <v>31</v>
      </c>
      <c r="M110" s="791"/>
      <c r="N110" s="792"/>
      <c r="O110" s="790" t="s">
        <v>32</v>
      </c>
      <c r="P110" s="791"/>
      <c r="Q110" s="792"/>
      <c r="R110" s="790" t="s">
        <v>33</v>
      </c>
      <c r="S110" s="791"/>
      <c r="T110" s="792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</row>
    <row r="111" spans="1:46" s="66" customFormat="1" ht="23.25" thickBot="1">
      <c r="A111" s="800"/>
      <c r="B111" s="800"/>
      <c r="C111" s="802"/>
      <c r="D111" s="802"/>
      <c r="E111" s="802"/>
      <c r="F111" s="802"/>
      <c r="G111" s="804"/>
      <c r="H111" s="797"/>
      <c r="I111" s="28" t="s">
        <v>13</v>
      </c>
      <c r="J111" s="28" t="s">
        <v>14</v>
      </c>
      <c r="K111" s="29" t="s">
        <v>4</v>
      </c>
      <c r="L111" s="30" t="s">
        <v>13</v>
      </c>
      <c r="M111" s="28" t="s">
        <v>14</v>
      </c>
      <c r="N111" s="256" t="s">
        <v>4</v>
      </c>
      <c r="O111" s="34" t="s">
        <v>5</v>
      </c>
      <c r="P111" s="33" t="s">
        <v>14</v>
      </c>
      <c r="Q111" s="258" t="s">
        <v>4</v>
      </c>
      <c r="R111" s="34" t="s">
        <v>13</v>
      </c>
      <c r="S111" s="33" t="s">
        <v>14</v>
      </c>
      <c r="T111" s="258" t="s">
        <v>4</v>
      </c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</row>
    <row r="112" spans="1:46" s="144" customFormat="1" ht="12" thickBot="1">
      <c r="A112" s="524">
        <v>18</v>
      </c>
      <c r="B112" s="143" t="s">
        <v>98</v>
      </c>
      <c r="C112" s="264">
        <v>30</v>
      </c>
      <c r="D112" s="265">
        <v>60</v>
      </c>
      <c r="E112" s="265">
        <v>90</v>
      </c>
      <c r="F112" s="265">
        <v>85</v>
      </c>
      <c r="G112" s="265">
        <v>175</v>
      </c>
      <c r="H112" s="266">
        <v>7</v>
      </c>
      <c r="I112" s="350"/>
      <c r="J112" s="268"/>
      <c r="K112" s="188"/>
      <c r="L112" s="351">
        <v>10</v>
      </c>
      <c r="M112" s="270">
        <v>20</v>
      </c>
      <c r="N112" s="188">
        <v>2</v>
      </c>
      <c r="O112" s="351">
        <v>10</v>
      </c>
      <c r="P112" s="270">
        <v>20</v>
      </c>
      <c r="Q112" s="189">
        <v>2</v>
      </c>
      <c r="R112" s="351">
        <v>10</v>
      </c>
      <c r="S112" s="270">
        <v>20</v>
      </c>
      <c r="T112" s="188">
        <v>3</v>
      </c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</row>
    <row r="113" spans="1:46" s="144" customFormat="1" ht="12" thickBot="1">
      <c r="A113" s="524">
        <v>19</v>
      </c>
      <c r="B113" s="403" t="s">
        <v>53</v>
      </c>
      <c r="C113" s="271">
        <v>10</v>
      </c>
      <c r="D113" s="271">
        <v>30</v>
      </c>
      <c r="E113" s="81">
        <v>40</v>
      </c>
      <c r="F113" s="81">
        <v>35</v>
      </c>
      <c r="G113" s="81">
        <v>75</v>
      </c>
      <c r="H113" s="272">
        <v>3</v>
      </c>
      <c r="I113" s="209"/>
      <c r="J113" s="197"/>
      <c r="K113" s="404"/>
      <c r="L113" s="209">
        <v>10</v>
      </c>
      <c r="M113" s="197">
        <v>30</v>
      </c>
      <c r="N113" s="273">
        <v>3</v>
      </c>
      <c r="O113" s="25"/>
      <c r="P113" s="26"/>
      <c r="Q113" s="169"/>
      <c r="R113" s="25"/>
      <c r="S113" s="26"/>
      <c r="T113" s="169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</row>
    <row r="114" spans="1:46" s="144" customFormat="1" ht="12" thickBot="1">
      <c r="A114" s="524">
        <v>20</v>
      </c>
      <c r="B114" s="164" t="s">
        <v>129</v>
      </c>
      <c r="C114" s="161">
        <v>20</v>
      </c>
      <c r="D114" s="161">
        <v>10</v>
      </c>
      <c r="E114" s="76">
        <v>30</v>
      </c>
      <c r="F114" s="76">
        <v>20</v>
      </c>
      <c r="G114" s="76">
        <v>50</v>
      </c>
      <c r="H114" s="162">
        <v>2</v>
      </c>
      <c r="I114" s="25"/>
      <c r="J114" s="26"/>
      <c r="K114" s="202"/>
      <c r="L114" s="25">
        <v>20</v>
      </c>
      <c r="M114" s="26">
        <v>10</v>
      </c>
      <c r="N114" s="169">
        <v>2</v>
      </c>
      <c r="O114" s="25"/>
      <c r="P114" s="26"/>
      <c r="Q114" s="169"/>
      <c r="R114" s="25"/>
      <c r="S114" s="26"/>
      <c r="T114" s="169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</row>
    <row r="115" spans="1:46" s="144" customFormat="1" ht="12" thickBot="1">
      <c r="A115" s="524">
        <v>21</v>
      </c>
      <c r="B115" s="164" t="s">
        <v>100</v>
      </c>
      <c r="C115" s="161">
        <v>40</v>
      </c>
      <c r="D115" s="161"/>
      <c r="E115" s="76">
        <v>40</v>
      </c>
      <c r="F115" s="76">
        <v>35</v>
      </c>
      <c r="G115" s="76">
        <v>75</v>
      </c>
      <c r="H115" s="162">
        <v>3</v>
      </c>
      <c r="I115" s="25"/>
      <c r="J115" s="26"/>
      <c r="K115" s="202"/>
      <c r="L115" s="25">
        <v>40</v>
      </c>
      <c r="M115" s="26"/>
      <c r="N115" s="169">
        <v>3</v>
      </c>
      <c r="O115" s="25"/>
      <c r="P115" s="26"/>
      <c r="Q115" s="169"/>
      <c r="R115" s="25"/>
      <c r="S115" s="26"/>
      <c r="T115" s="169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</row>
    <row r="116" spans="1:46" s="144" customFormat="1" ht="12" thickBot="1">
      <c r="A116" s="524">
        <v>22</v>
      </c>
      <c r="B116" s="164" t="s">
        <v>54</v>
      </c>
      <c r="C116" s="161">
        <v>10</v>
      </c>
      <c r="D116" s="161">
        <v>15</v>
      </c>
      <c r="E116" s="76">
        <v>25</v>
      </c>
      <c r="F116" s="76">
        <v>25</v>
      </c>
      <c r="G116" s="76">
        <v>50</v>
      </c>
      <c r="H116" s="162">
        <v>2</v>
      </c>
      <c r="I116" s="25"/>
      <c r="J116" s="26"/>
      <c r="K116" s="202"/>
      <c r="L116" s="25">
        <v>10</v>
      </c>
      <c r="M116" s="26">
        <v>15</v>
      </c>
      <c r="N116" s="169">
        <v>2</v>
      </c>
      <c r="O116" s="25"/>
      <c r="P116" s="26"/>
      <c r="Q116" s="169"/>
      <c r="R116" s="25"/>
      <c r="S116" s="26"/>
      <c r="T116" s="169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</row>
    <row r="117" spans="1:46" s="144" customFormat="1" ht="23.25" thickBot="1">
      <c r="A117" s="524">
        <v>23</v>
      </c>
      <c r="B117" s="164" t="s">
        <v>101</v>
      </c>
      <c r="C117" s="161">
        <v>25</v>
      </c>
      <c r="D117" s="161">
        <v>25</v>
      </c>
      <c r="E117" s="199">
        <v>50</v>
      </c>
      <c r="F117" s="199">
        <v>50</v>
      </c>
      <c r="G117" s="199">
        <v>100</v>
      </c>
      <c r="H117" s="195">
        <v>4</v>
      </c>
      <c r="I117" s="25"/>
      <c r="J117" s="26"/>
      <c r="K117" s="202"/>
      <c r="L117" s="25"/>
      <c r="M117" s="26"/>
      <c r="N117" s="169"/>
      <c r="O117" s="25"/>
      <c r="P117" s="26"/>
      <c r="Q117" s="169"/>
      <c r="R117" s="25">
        <v>25</v>
      </c>
      <c r="S117" s="26">
        <v>25</v>
      </c>
      <c r="T117" s="167">
        <v>4</v>
      </c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</row>
    <row r="118" spans="1:46" s="144" customFormat="1" ht="12" thickBot="1">
      <c r="A118" s="524">
        <v>24</v>
      </c>
      <c r="B118" s="164" t="s">
        <v>102</v>
      </c>
      <c r="C118" s="161">
        <v>20</v>
      </c>
      <c r="D118" s="161">
        <v>30</v>
      </c>
      <c r="E118" s="199">
        <v>50</v>
      </c>
      <c r="F118" s="199">
        <v>50</v>
      </c>
      <c r="G118" s="199">
        <v>100</v>
      </c>
      <c r="H118" s="195">
        <v>4</v>
      </c>
      <c r="I118" s="25"/>
      <c r="J118" s="26"/>
      <c r="K118" s="202"/>
      <c r="L118" s="25"/>
      <c r="M118" s="26"/>
      <c r="N118" s="169"/>
      <c r="O118" s="25">
        <v>20</v>
      </c>
      <c r="P118" s="26">
        <v>30</v>
      </c>
      <c r="Q118" s="169">
        <v>4</v>
      </c>
      <c r="R118" s="25"/>
      <c r="S118" s="26"/>
      <c r="T118" s="169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</row>
    <row r="119" spans="1:46" s="144" customFormat="1" ht="12" thickBot="1">
      <c r="A119" s="524">
        <v>25</v>
      </c>
      <c r="B119" s="164" t="s">
        <v>103</v>
      </c>
      <c r="C119" s="161">
        <v>20</v>
      </c>
      <c r="D119" s="161">
        <v>20</v>
      </c>
      <c r="E119" s="199">
        <v>40</v>
      </c>
      <c r="F119" s="199">
        <v>35</v>
      </c>
      <c r="G119" s="199">
        <v>75</v>
      </c>
      <c r="H119" s="195">
        <v>3</v>
      </c>
      <c r="I119" s="25"/>
      <c r="J119" s="26"/>
      <c r="K119" s="202"/>
      <c r="L119" s="25"/>
      <c r="M119" s="26"/>
      <c r="N119" s="169"/>
      <c r="O119" s="25">
        <v>20</v>
      </c>
      <c r="P119" s="26">
        <v>20</v>
      </c>
      <c r="Q119" s="169">
        <v>3</v>
      </c>
      <c r="R119" s="25"/>
      <c r="S119" s="26"/>
      <c r="T119" s="169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</row>
    <row r="120" spans="1:46" s="144" customFormat="1" ht="12" thickBot="1">
      <c r="A120" s="524">
        <v>26</v>
      </c>
      <c r="B120" s="164" t="s">
        <v>55</v>
      </c>
      <c r="C120" s="161">
        <v>20</v>
      </c>
      <c r="D120" s="161">
        <v>20</v>
      </c>
      <c r="E120" s="199">
        <v>40</v>
      </c>
      <c r="F120" s="199">
        <v>35</v>
      </c>
      <c r="G120" s="199">
        <v>75</v>
      </c>
      <c r="H120" s="195">
        <v>3</v>
      </c>
      <c r="I120" s="25"/>
      <c r="J120" s="26"/>
      <c r="K120" s="202"/>
      <c r="L120" s="25"/>
      <c r="M120" s="26"/>
      <c r="N120" s="169"/>
      <c r="O120" s="25">
        <v>20</v>
      </c>
      <c r="P120" s="26">
        <v>20</v>
      </c>
      <c r="Q120" s="169">
        <v>3</v>
      </c>
      <c r="R120" s="25"/>
      <c r="S120" s="26"/>
      <c r="T120" s="169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</row>
    <row r="121" spans="1:46" s="144" customFormat="1" ht="12" thickBot="1">
      <c r="A121" s="524">
        <v>27</v>
      </c>
      <c r="B121" s="164" t="s">
        <v>56</v>
      </c>
      <c r="C121" s="161"/>
      <c r="D121" s="161">
        <v>30</v>
      </c>
      <c r="E121" s="199">
        <v>30</v>
      </c>
      <c r="F121" s="199">
        <v>20</v>
      </c>
      <c r="G121" s="199">
        <v>50</v>
      </c>
      <c r="H121" s="195">
        <v>2</v>
      </c>
      <c r="I121" s="25"/>
      <c r="J121" s="26"/>
      <c r="K121" s="202"/>
      <c r="L121" s="291"/>
      <c r="M121" s="723"/>
      <c r="N121" s="724"/>
      <c r="O121" s="25"/>
      <c r="P121" s="26"/>
      <c r="Q121" s="169"/>
      <c r="R121" s="25"/>
      <c r="S121" s="697">
        <v>30</v>
      </c>
      <c r="T121" s="698">
        <v>2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</row>
    <row r="122" spans="1:46" s="144" customFormat="1" ht="12" thickBot="1">
      <c r="A122" s="524">
        <v>28</v>
      </c>
      <c r="B122" s="164" t="s">
        <v>36</v>
      </c>
      <c r="C122" s="161">
        <v>10</v>
      </c>
      <c r="D122" s="161">
        <v>15</v>
      </c>
      <c r="E122" s="199">
        <v>25</v>
      </c>
      <c r="F122" s="199">
        <v>25</v>
      </c>
      <c r="G122" s="199">
        <v>50</v>
      </c>
      <c r="H122" s="195">
        <v>2</v>
      </c>
      <c r="I122" s="25"/>
      <c r="J122" s="26"/>
      <c r="K122" s="202"/>
      <c r="L122" s="25"/>
      <c r="M122" s="26"/>
      <c r="N122" s="169"/>
      <c r="O122" s="25">
        <v>10</v>
      </c>
      <c r="P122" s="26">
        <v>15</v>
      </c>
      <c r="Q122" s="169">
        <v>2</v>
      </c>
      <c r="R122" s="25"/>
      <c r="S122" s="26"/>
      <c r="T122" s="169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</row>
    <row r="123" spans="1:46" s="144" customFormat="1" ht="12" thickBot="1">
      <c r="A123" s="524">
        <v>29</v>
      </c>
      <c r="B123" s="164" t="s">
        <v>57</v>
      </c>
      <c r="C123" s="161">
        <v>15</v>
      </c>
      <c r="D123" s="161">
        <v>10</v>
      </c>
      <c r="E123" s="199">
        <v>25</v>
      </c>
      <c r="F123" s="199">
        <v>25</v>
      </c>
      <c r="G123" s="199">
        <v>50</v>
      </c>
      <c r="H123" s="195">
        <v>2</v>
      </c>
      <c r="I123" s="25"/>
      <c r="J123" s="26"/>
      <c r="K123" s="202"/>
      <c r="L123" s="25">
        <v>15</v>
      </c>
      <c r="M123" s="26">
        <v>10</v>
      </c>
      <c r="N123" s="169">
        <v>2</v>
      </c>
      <c r="O123" s="119"/>
      <c r="P123" s="171"/>
      <c r="Q123" s="276"/>
      <c r="R123" s="648"/>
      <c r="T123" s="626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</row>
    <row r="124" spans="1:46" s="144" customFormat="1" ht="23.25" thickBot="1">
      <c r="A124" s="524">
        <v>30</v>
      </c>
      <c r="B124" s="164" t="s">
        <v>58</v>
      </c>
      <c r="C124" s="161">
        <v>20</v>
      </c>
      <c r="D124" s="161">
        <v>30</v>
      </c>
      <c r="E124" s="199">
        <v>50</v>
      </c>
      <c r="F124" s="199">
        <v>50</v>
      </c>
      <c r="G124" s="199">
        <v>100</v>
      </c>
      <c r="H124" s="195">
        <v>4</v>
      </c>
      <c r="I124" s="25"/>
      <c r="J124" s="26"/>
      <c r="K124" s="202"/>
      <c r="L124" s="25"/>
      <c r="M124" s="26"/>
      <c r="N124" s="169"/>
      <c r="O124" s="25"/>
      <c r="P124" s="26"/>
      <c r="Q124" s="169"/>
      <c r="R124" s="25">
        <v>20</v>
      </c>
      <c r="S124" s="26">
        <v>30</v>
      </c>
      <c r="T124" s="169">
        <v>4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</row>
    <row r="125" spans="1:46" s="144" customFormat="1" ht="12" thickBot="1">
      <c r="A125" s="524">
        <v>31</v>
      </c>
      <c r="B125" s="164" t="s">
        <v>59</v>
      </c>
      <c r="C125" s="161">
        <v>15</v>
      </c>
      <c r="D125" s="161">
        <v>15</v>
      </c>
      <c r="E125" s="76">
        <v>30</v>
      </c>
      <c r="F125" s="76">
        <v>20</v>
      </c>
      <c r="G125" s="76">
        <v>50</v>
      </c>
      <c r="H125" s="162">
        <v>2</v>
      </c>
      <c r="I125" s="25"/>
      <c r="J125" s="26"/>
      <c r="K125" s="202"/>
      <c r="N125" s="627"/>
      <c r="O125" s="25"/>
      <c r="P125" s="26"/>
      <c r="Q125" s="169"/>
      <c r="R125" s="25">
        <v>15</v>
      </c>
      <c r="S125" s="26">
        <v>15</v>
      </c>
      <c r="T125" s="169">
        <v>2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</row>
    <row r="126" spans="1:46" s="144" customFormat="1" ht="12" thickBot="1">
      <c r="A126" s="524">
        <v>32</v>
      </c>
      <c r="B126" s="173" t="s">
        <v>60</v>
      </c>
      <c r="C126" s="194">
        <v>20</v>
      </c>
      <c r="D126" s="194">
        <v>30</v>
      </c>
      <c r="E126" s="199">
        <v>50</v>
      </c>
      <c r="F126" s="199">
        <v>50</v>
      </c>
      <c r="G126" s="199">
        <v>100</v>
      </c>
      <c r="H126" s="195">
        <v>4</v>
      </c>
      <c r="I126" s="200"/>
      <c r="J126" s="179"/>
      <c r="K126" s="201"/>
      <c r="L126" s="200"/>
      <c r="M126" s="179"/>
      <c r="N126" s="178"/>
      <c r="O126" s="727"/>
      <c r="P126" s="728"/>
      <c r="Q126" s="729"/>
      <c r="R126" s="699">
        <v>20</v>
      </c>
      <c r="S126" s="700">
        <v>30</v>
      </c>
      <c r="T126" s="701">
        <v>4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</row>
    <row r="127" spans="1:46" s="144" customFormat="1" ht="34.5" thickBot="1">
      <c r="A127" s="524">
        <v>33</v>
      </c>
      <c r="B127" s="407" t="s">
        <v>80</v>
      </c>
      <c r="C127" s="161">
        <v>15</v>
      </c>
      <c r="D127" s="161"/>
      <c r="E127" s="161">
        <v>15</v>
      </c>
      <c r="F127" s="284">
        <v>10</v>
      </c>
      <c r="G127" s="76">
        <v>25</v>
      </c>
      <c r="H127" s="180">
        <v>1</v>
      </c>
      <c r="I127" s="200"/>
      <c r="J127" s="179"/>
      <c r="K127" s="201"/>
      <c r="L127" s="200"/>
      <c r="M127" s="179"/>
      <c r="N127" s="178"/>
      <c r="O127" s="200">
        <v>15</v>
      </c>
      <c r="P127" s="179"/>
      <c r="Q127" s="178">
        <v>1</v>
      </c>
      <c r="R127" s="200"/>
      <c r="S127" s="179"/>
      <c r="T127" s="178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</row>
    <row r="128" spans="1:20" s="132" customFormat="1" ht="12" thickBot="1">
      <c r="A128" s="524">
        <v>34</v>
      </c>
      <c r="B128" s="388" t="s">
        <v>73</v>
      </c>
      <c r="C128" s="161"/>
      <c r="D128" s="161">
        <v>30</v>
      </c>
      <c r="E128" s="161">
        <v>30</v>
      </c>
      <c r="F128" s="375">
        <v>20</v>
      </c>
      <c r="G128" s="81">
        <f>E128+F128</f>
        <v>50</v>
      </c>
      <c r="H128" s="376">
        <v>2</v>
      </c>
      <c r="I128" s="119"/>
      <c r="J128" s="26"/>
      <c r="K128" s="202"/>
      <c r="L128" s="379"/>
      <c r="M128" s="730"/>
      <c r="N128" s="731"/>
      <c r="O128" s="378"/>
      <c r="P128" s="379">
        <v>15</v>
      </c>
      <c r="Q128" s="380">
        <v>1</v>
      </c>
      <c r="R128" s="378"/>
      <c r="S128" s="704">
        <v>15</v>
      </c>
      <c r="T128" s="705">
        <v>1</v>
      </c>
    </row>
    <row r="129" spans="1:20" s="132" customFormat="1" ht="12" thickBot="1">
      <c r="A129" s="524">
        <v>35</v>
      </c>
      <c r="B129" s="388" t="s">
        <v>74</v>
      </c>
      <c r="C129" s="194"/>
      <c r="D129" s="194">
        <v>60</v>
      </c>
      <c r="E129" s="194">
        <v>60</v>
      </c>
      <c r="F129" s="375">
        <v>40</v>
      </c>
      <c r="G129" s="76">
        <f>E129+F129</f>
        <v>100</v>
      </c>
      <c r="H129" s="376">
        <v>4</v>
      </c>
      <c r="I129" s="119"/>
      <c r="J129" s="26"/>
      <c r="K129" s="202"/>
      <c r="L129" s="379"/>
      <c r="M129" s="373">
        <v>30</v>
      </c>
      <c r="N129" s="377">
        <v>2</v>
      </c>
      <c r="O129" s="378"/>
      <c r="P129" s="386">
        <v>30</v>
      </c>
      <c r="Q129" s="387">
        <v>2</v>
      </c>
      <c r="R129" s="385"/>
      <c r="S129" s="386"/>
      <c r="T129" s="380"/>
    </row>
    <row r="130" spans="1:20" s="132" customFormat="1" ht="12" thickBot="1">
      <c r="A130" s="524">
        <v>36</v>
      </c>
      <c r="B130" s="388" t="s">
        <v>71</v>
      </c>
      <c r="C130" s="161">
        <v>30</v>
      </c>
      <c r="D130" s="161"/>
      <c r="E130" s="161">
        <f>SUM(C130:D130)</f>
        <v>30</v>
      </c>
      <c r="F130" s="375">
        <v>20</v>
      </c>
      <c r="G130" s="400">
        <f>E130+F130</f>
        <v>50</v>
      </c>
      <c r="H130" s="376">
        <v>2</v>
      </c>
      <c r="I130" s="119"/>
      <c r="J130" s="26"/>
      <c r="K130" s="202"/>
      <c r="L130" s="373">
        <v>30</v>
      </c>
      <c r="M130" s="379"/>
      <c r="N130" s="377">
        <v>2</v>
      </c>
      <c r="O130" s="378"/>
      <c r="P130" s="379"/>
      <c r="Q130" s="380"/>
      <c r="R130" s="389"/>
      <c r="S130" s="379"/>
      <c r="T130" s="380"/>
    </row>
    <row r="131" spans="1:20" s="132" customFormat="1" ht="12" thickBot="1">
      <c r="A131" s="524">
        <v>37</v>
      </c>
      <c r="B131" s="388" t="s">
        <v>72</v>
      </c>
      <c r="C131" s="161">
        <v>30</v>
      </c>
      <c r="D131" s="161"/>
      <c r="E131" s="161">
        <f>SUM(C131:D131)</f>
        <v>30</v>
      </c>
      <c r="F131" s="393">
        <v>20</v>
      </c>
      <c r="G131" s="401">
        <f>E131+F131</f>
        <v>50</v>
      </c>
      <c r="H131" s="394">
        <v>2</v>
      </c>
      <c r="I131" s="363"/>
      <c r="J131" s="321"/>
      <c r="K131" s="322"/>
      <c r="L131" s="391"/>
      <c r="M131" s="391"/>
      <c r="N131" s="395"/>
      <c r="O131" s="396">
        <v>30</v>
      </c>
      <c r="P131" s="391"/>
      <c r="Q131" s="397">
        <v>2</v>
      </c>
      <c r="R131" s="398"/>
      <c r="S131" s="391"/>
      <c r="T131" s="397"/>
    </row>
    <row r="132" spans="1:46" s="93" customFormat="1" ht="12" thickBot="1">
      <c r="A132" s="151"/>
      <c r="B132" s="103" t="s">
        <v>39</v>
      </c>
      <c r="C132" s="328">
        <f aca="true" t="shared" si="10" ref="C132:H132">SUM(C112:C131)</f>
        <v>350</v>
      </c>
      <c r="D132" s="328">
        <f t="shared" si="10"/>
        <v>430</v>
      </c>
      <c r="E132" s="328">
        <f t="shared" si="10"/>
        <v>780</v>
      </c>
      <c r="F132" s="328">
        <f t="shared" si="10"/>
        <v>670</v>
      </c>
      <c r="G132" s="328">
        <f t="shared" si="10"/>
        <v>1450</v>
      </c>
      <c r="H132" s="328">
        <f t="shared" si="10"/>
        <v>58</v>
      </c>
      <c r="I132" s="336"/>
      <c r="J132" s="337"/>
      <c r="K132" s="338"/>
      <c r="L132" s="339">
        <f aca="true" t="shared" si="11" ref="L132:T132">SUM(L112:L131)</f>
        <v>135</v>
      </c>
      <c r="M132" s="340">
        <f t="shared" si="11"/>
        <v>115</v>
      </c>
      <c r="N132" s="340">
        <f>SUM(N112:N131,N134)</f>
        <v>21</v>
      </c>
      <c r="O132" s="340">
        <f t="shared" si="11"/>
        <v>125</v>
      </c>
      <c r="P132" s="340">
        <f t="shared" si="11"/>
        <v>150</v>
      </c>
      <c r="Q132" s="340">
        <f>SUM(Q112:Q131,Q134)</f>
        <v>24</v>
      </c>
      <c r="R132" s="340">
        <f t="shared" si="11"/>
        <v>90</v>
      </c>
      <c r="S132" s="152">
        <f t="shared" si="11"/>
        <v>165</v>
      </c>
      <c r="T132" s="631">
        <f t="shared" si="11"/>
        <v>20</v>
      </c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</row>
    <row r="133" spans="1:46" s="66" customFormat="1" ht="11.25">
      <c r="A133" s="507"/>
      <c r="B133" s="620" t="s">
        <v>150</v>
      </c>
      <c r="C133" s="508">
        <f aca="true" t="shared" si="12" ref="C133:T133">C26+C132</f>
        <v>615</v>
      </c>
      <c r="D133" s="508">
        <f t="shared" si="12"/>
        <v>685</v>
      </c>
      <c r="E133" s="508">
        <f t="shared" si="12"/>
        <v>1300</v>
      </c>
      <c r="F133" s="508">
        <f t="shared" si="12"/>
        <v>1525</v>
      </c>
      <c r="G133" s="508">
        <f t="shared" si="12"/>
        <v>2825</v>
      </c>
      <c r="H133" s="508">
        <f t="shared" si="12"/>
        <v>113</v>
      </c>
      <c r="I133" s="508">
        <f t="shared" si="12"/>
        <v>200</v>
      </c>
      <c r="J133" s="508">
        <f t="shared" si="12"/>
        <v>185</v>
      </c>
      <c r="K133" s="508">
        <f t="shared" si="12"/>
        <v>30</v>
      </c>
      <c r="L133" s="509">
        <f t="shared" si="12"/>
        <v>190</v>
      </c>
      <c r="M133" s="508">
        <f t="shared" si="12"/>
        <v>170</v>
      </c>
      <c r="N133" s="508">
        <f t="shared" si="12"/>
        <v>30</v>
      </c>
      <c r="O133" s="508">
        <f t="shared" si="12"/>
        <v>135</v>
      </c>
      <c r="P133" s="508">
        <f t="shared" si="12"/>
        <v>165</v>
      </c>
      <c r="Q133" s="508">
        <f t="shared" si="12"/>
        <v>30</v>
      </c>
      <c r="R133" s="508">
        <f t="shared" si="12"/>
        <v>90</v>
      </c>
      <c r="S133" s="510">
        <f t="shared" si="12"/>
        <v>165</v>
      </c>
      <c r="T133" s="510">
        <f t="shared" si="12"/>
        <v>30</v>
      </c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</row>
    <row r="134" spans="1:20" s="63" customFormat="1" ht="11.25">
      <c r="A134" s="502">
        <v>38</v>
      </c>
      <c r="B134" s="488" t="s">
        <v>130</v>
      </c>
      <c r="C134" s="478"/>
      <c r="D134" s="479"/>
      <c r="E134" s="691">
        <v>200</v>
      </c>
      <c r="F134" s="484"/>
      <c r="G134" s="484">
        <v>200</v>
      </c>
      <c r="H134" s="484">
        <v>7</v>
      </c>
      <c r="I134" s="481"/>
      <c r="J134" s="481"/>
      <c r="K134" s="482"/>
      <c r="L134" s="481"/>
      <c r="M134" s="703" t="s">
        <v>106</v>
      </c>
      <c r="N134" s="702">
        <v>3</v>
      </c>
      <c r="O134" s="481"/>
      <c r="P134" s="703" t="s">
        <v>106</v>
      </c>
      <c r="Q134" s="702">
        <v>4</v>
      </c>
      <c r="R134" s="481"/>
      <c r="S134" s="481"/>
      <c r="T134" s="741"/>
    </row>
    <row r="135" spans="1:20" s="65" customFormat="1" ht="11.25">
      <c r="A135" s="489"/>
      <c r="B135" s="621" t="s">
        <v>151</v>
      </c>
      <c r="C135" s="216"/>
      <c r="D135" s="216"/>
      <c r="E135" s="622">
        <f>E133+E134</f>
        <v>1500</v>
      </c>
      <c r="F135" s="216"/>
      <c r="G135" s="216"/>
      <c r="H135" s="216">
        <f>SUM(H133:H134)</f>
        <v>120</v>
      </c>
      <c r="I135" s="216"/>
      <c r="J135" s="216"/>
      <c r="K135" s="216"/>
      <c r="L135" s="214"/>
      <c r="M135" s="216"/>
      <c r="N135" s="216"/>
      <c r="O135" s="216"/>
      <c r="P135" s="216"/>
      <c r="Q135" s="216"/>
      <c r="R135" s="216"/>
      <c r="S135" s="216"/>
      <c r="T135" s="216">
        <f>SUM(T133:T134)</f>
        <v>30</v>
      </c>
    </row>
    <row r="136" spans="1:46" s="66" customFormat="1" ht="11.25">
      <c r="A136" s="468"/>
      <c r="B136" s="469"/>
      <c r="C136" s="471">
        <v>52.05</v>
      </c>
      <c r="D136" s="471">
        <v>48</v>
      </c>
      <c r="E136" s="471"/>
      <c r="F136" s="471"/>
      <c r="G136" s="471"/>
      <c r="H136" s="471"/>
      <c r="I136" s="471"/>
      <c r="J136" s="471"/>
      <c r="K136" s="471"/>
      <c r="L136" s="472"/>
      <c r="M136" s="471"/>
      <c r="N136" s="471"/>
      <c r="O136" s="471"/>
      <c r="P136" s="471"/>
      <c r="Q136" s="471"/>
      <c r="R136" s="471"/>
      <c r="S136" s="471"/>
      <c r="T136" s="471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</row>
    <row r="137" spans="1:46" s="64" customFormat="1" ht="12" thickBot="1">
      <c r="A137" s="47"/>
      <c r="B137" s="48"/>
      <c r="C137" s="221"/>
      <c r="D137" s="222"/>
      <c r="E137" s="54"/>
      <c r="F137" s="49"/>
      <c r="G137" s="49"/>
      <c r="H137" s="49"/>
      <c r="I137" s="50"/>
      <c r="J137" s="50"/>
      <c r="K137" s="51"/>
      <c r="L137" s="50"/>
      <c r="M137" s="50"/>
      <c r="N137" s="217"/>
      <c r="O137" s="50"/>
      <c r="P137" s="50"/>
      <c r="Q137" s="217"/>
      <c r="R137" s="50"/>
      <c r="S137" s="50"/>
      <c r="T137" s="51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:46" s="66" customFormat="1" ht="12" thickBot="1">
      <c r="A138" s="798" t="s">
        <v>61</v>
      </c>
      <c r="B138" s="799"/>
      <c r="C138" s="805" t="s">
        <v>5</v>
      </c>
      <c r="D138" s="805" t="s">
        <v>6</v>
      </c>
      <c r="E138" s="805" t="s">
        <v>7</v>
      </c>
      <c r="F138" s="805" t="s">
        <v>8</v>
      </c>
      <c r="G138" s="786" t="s">
        <v>3</v>
      </c>
      <c r="H138" s="788" t="s">
        <v>4</v>
      </c>
      <c r="I138" s="783" t="s">
        <v>30</v>
      </c>
      <c r="J138" s="784"/>
      <c r="K138" s="785"/>
      <c r="L138" s="783" t="s">
        <v>31</v>
      </c>
      <c r="M138" s="784"/>
      <c r="N138" s="785"/>
      <c r="O138" s="783" t="s">
        <v>32</v>
      </c>
      <c r="P138" s="784"/>
      <c r="Q138" s="785"/>
      <c r="R138" s="783" t="s">
        <v>33</v>
      </c>
      <c r="S138" s="784"/>
      <c r="T138" s="78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</row>
    <row r="139" spans="1:46" s="66" customFormat="1" ht="23.25" thickBot="1">
      <c r="A139" s="800"/>
      <c r="B139" s="800"/>
      <c r="C139" s="806"/>
      <c r="D139" s="806"/>
      <c r="E139" s="806"/>
      <c r="F139" s="806"/>
      <c r="G139" s="787"/>
      <c r="H139" s="789"/>
      <c r="I139" s="37" t="s">
        <v>13</v>
      </c>
      <c r="J139" s="36" t="s">
        <v>14</v>
      </c>
      <c r="K139" s="38" t="s">
        <v>4</v>
      </c>
      <c r="L139" s="37" t="s">
        <v>13</v>
      </c>
      <c r="M139" s="36" t="s">
        <v>14</v>
      </c>
      <c r="N139" s="257" t="s">
        <v>4</v>
      </c>
      <c r="O139" s="37" t="s">
        <v>5</v>
      </c>
      <c r="P139" s="36" t="s">
        <v>14</v>
      </c>
      <c r="Q139" s="257" t="s">
        <v>4</v>
      </c>
      <c r="R139" s="37" t="s">
        <v>13</v>
      </c>
      <c r="S139" s="36" t="s">
        <v>14</v>
      </c>
      <c r="T139" s="257" t="s">
        <v>4</v>
      </c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</row>
    <row r="140" spans="1:46" s="144" customFormat="1" ht="12" thickBot="1">
      <c r="A140" s="525">
        <v>18</v>
      </c>
      <c r="B140" s="402" t="s">
        <v>98</v>
      </c>
      <c r="C140" s="264">
        <v>30</v>
      </c>
      <c r="D140" s="265">
        <v>60</v>
      </c>
      <c r="E140" s="265">
        <v>90</v>
      </c>
      <c r="F140" s="265">
        <v>85</v>
      </c>
      <c r="G140" s="265">
        <v>175</v>
      </c>
      <c r="H140" s="266">
        <v>7</v>
      </c>
      <c r="I140" s="350"/>
      <c r="J140" s="268"/>
      <c r="K140" s="188"/>
      <c r="L140" s="351">
        <v>10</v>
      </c>
      <c r="M140" s="270">
        <v>20</v>
      </c>
      <c r="N140" s="188">
        <v>2</v>
      </c>
      <c r="O140" s="351">
        <v>10</v>
      </c>
      <c r="P140" s="270">
        <v>20</v>
      </c>
      <c r="Q140" s="189">
        <v>2</v>
      </c>
      <c r="R140" s="351">
        <v>10</v>
      </c>
      <c r="S140" s="270">
        <v>20</v>
      </c>
      <c r="T140" s="188">
        <v>3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</row>
    <row r="141" spans="1:46" s="144" customFormat="1" ht="12" thickBot="1">
      <c r="A141" s="525">
        <v>19</v>
      </c>
      <c r="B141" s="164" t="s">
        <v>62</v>
      </c>
      <c r="C141" s="161">
        <v>25</v>
      </c>
      <c r="D141" s="161"/>
      <c r="E141" s="76">
        <v>25</v>
      </c>
      <c r="F141" s="76">
        <v>25</v>
      </c>
      <c r="G141" s="76">
        <v>50</v>
      </c>
      <c r="H141" s="162">
        <v>2</v>
      </c>
      <c r="I141" s="27"/>
      <c r="J141" s="26"/>
      <c r="K141" s="202"/>
      <c r="L141" s="27">
        <v>25</v>
      </c>
      <c r="M141" s="26"/>
      <c r="N141" s="169">
        <v>2</v>
      </c>
      <c r="O141" s="207"/>
      <c r="P141" s="171"/>
      <c r="Q141" s="276"/>
      <c r="R141" s="183"/>
      <c r="S141" s="168"/>
      <c r="T141" s="169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</row>
    <row r="142" spans="1:46" s="144" customFormat="1" ht="12" thickBot="1">
      <c r="A142" s="525">
        <v>20</v>
      </c>
      <c r="B142" s="164" t="s">
        <v>93</v>
      </c>
      <c r="C142" s="161">
        <v>20</v>
      </c>
      <c r="D142" s="161">
        <v>20</v>
      </c>
      <c r="E142" s="76">
        <v>40</v>
      </c>
      <c r="F142" s="76">
        <v>35</v>
      </c>
      <c r="G142" s="76">
        <v>50</v>
      </c>
      <c r="H142" s="162">
        <v>3</v>
      </c>
      <c r="I142" s="27"/>
      <c r="J142" s="26"/>
      <c r="K142" s="202"/>
      <c r="L142" s="27">
        <v>20</v>
      </c>
      <c r="M142" s="26">
        <v>20</v>
      </c>
      <c r="N142" s="169">
        <v>3</v>
      </c>
      <c r="O142" s="27"/>
      <c r="P142" s="26"/>
      <c r="Q142" s="169"/>
      <c r="R142" s="27"/>
      <c r="S142" s="26"/>
      <c r="T142" s="169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</row>
    <row r="143" spans="1:46" s="144" customFormat="1" ht="12" thickBot="1">
      <c r="A143" s="525">
        <v>21</v>
      </c>
      <c r="B143" s="408" t="s">
        <v>104</v>
      </c>
      <c r="C143" s="161">
        <v>10</v>
      </c>
      <c r="D143" s="161">
        <v>30</v>
      </c>
      <c r="E143" s="76">
        <v>40</v>
      </c>
      <c r="F143" s="76">
        <v>35</v>
      </c>
      <c r="G143" s="76">
        <v>75</v>
      </c>
      <c r="H143" s="162">
        <v>3</v>
      </c>
      <c r="I143" s="27"/>
      <c r="J143" s="26"/>
      <c r="K143" s="202"/>
      <c r="L143" s="27">
        <v>10</v>
      </c>
      <c r="M143" s="26">
        <v>30</v>
      </c>
      <c r="N143" s="169">
        <v>3</v>
      </c>
      <c r="O143" s="183"/>
      <c r="P143" s="168"/>
      <c r="Q143" s="169"/>
      <c r="R143" s="27"/>
      <c r="S143" s="26"/>
      <c r="T143" s="169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</row>
    <row r="144" spans="1:46" s="144" customFormat="1" ht="12" thickBot="1">
      <c r="A144" s="525">
        <v>22</v>
      </c>
      <c r="B144" s="164" t="s">
        <v>43</v>
      </c>
      <c r="C144" s="161">
        <v>15</v>
      </c>
      <c r="D144" s="161">
        <v>10</v>
      </c>
      <c r="E144" s="76">
        <v>25</v>
      </c>
      <c r="F144" s="76">
        <v>25</v>
      </c>
      <c r="G144" s="76">
        <v>50</v>
      </c>
      <c r="H144" s="162">
        <v>2</v>
      </c>
      <c r="I144" s="187"/>
      <c r="J144" s="179"/>
      <c r="K144" s="201"/>
      <c r="L144" s="742"/>
      <c r="M144" s="728"/>
      <c r="N144" s="729"/>
      <c r="O144" s="27"/>
      <c r="P144" s="26"/>
      <c r="Q144" s="169"/>
      <c r="R144" s="706">
        <v>15</v>
      </c>
      <c r="S144" s="700">
        <v>10</v>
      </c>
      <c r="T144" s="701">
        <v>2</v>
      </c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</row>
    <row r="145" spans="1:46" s="144" customFormat="1" ht="12" thickBot="1">
      <c r="A145" s="525">
        <v>23</v>
      </c>
      <c r="B145" s="164" t="s">
        <v>78</v>
      </c>
      <c r="C145" s="161">
        <v>20</v>
      </c>
      <c r="D145" s="161">
        <v>20</v>
      </c>
      <c r="E145" s="76">
        <v>40</v>
      </c>
      <c r="F145" s="76">
        <v>35</v>
      </c>
      <c r="G145" s="76">
        <v>75</v>
      </c>
      <c r="H145" s="162">
        <v>3</v>
      </c>
      <c r="I145" s="27"/>
      <c r="J145" s="26"/>
      <c r="K145" s="202"/>
      <c r="L145" s="27"/>
      <c r="M145" s="26"/>
      <c r="N145" s="169"/>
      <c r="O145" s="722"/>
      <c r="P145" s="723"/>
      <c r="Q145" s="724"/>
      <c r="R145" s="747">
        <v>20</v>
      </c>
      <c r="S145" s="714">
        <v>20</v>
      </c>
      <c r="T145" s="698">
        <v>3</v>
      </c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</row>
    <row r="146" spans="1:46" s="144" customFormat="1" ht="12" thickBot="1">
      <c r="A146" s="525">
        <v>24</v>
      </c>
      <c r="B146" s="164" t="s">
        <v>63</v>
      </c>
      <c r="C146" s="161">
        <v>20</v>
      </c>
      <c r="D146" s="161">
        <v>20</v>
      </c>
      <c r="E146" s="76">
        <v>40</v>
      </c>
      <c r="F146" s="76">
        <v>35</v>
      </c>
      <c r="G146" s="76">
        <v>75</v>
      </c>
      <c r="H146" s="162">
        <v>3</v>
      </c>
      <c r="I146" s="27"/>
      <c r="J146" s="26"/>
      <c r="K146" s="202"/>
      <c r="L146" s="27"/>
      <c r="M146" s="26"/>
      <c r="N146" s="169"/>
      <c r="O146" s="102">
        <v>20</v>
      </c>
      <c r="P146" s="20">
        <v>20</v>
      </c>
      <c r="Q146" s="242">
        <v>3</v>
      </c>
      <c r="R146" s="102"/>
      <c r="S146" s="20"/>
      <c r="T146" s="24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</row>
    <row r="147" spans="1:46" s="144" customFormat="1" ht="12" thickBot="1">
      <c r="A147" s="525">
        <v>25</v>
      </c>
      <c r="B147" s="361" t="s">
        <v>64</v>
      </c>
      <c r="C147" s="161">
        <v>25</v>
      </c>
      <c r="D147" s="161"/>
      <c r="E147" s="199">
        <v>25</v>
      </c>
      <c r="F147" s="199">
        <v>25</v>
      </c>
      <c r="G147" s="199">
        <v>50</v>
      </c>
      <c r="H147" s="195">
        <v>2</v>
      </c>
      <c r="I147" s="27"/>
      <c r="J147" s="26"/>
      <c r="K147" s="202"/>
      <c r="L147" s="27"/>
      <c r="M147" s="26"/>
      <c r="N147" s="169"/>
      <c r="O147" s="27">
        <v>25</v>
      </c>
      <c r="P147" s="26"/>
      <c r="Q147" s="169">
        <v>2</v>
      </c>
      <c r="R147" s="183"/>
      <c r="S147" s="168"/>
      <c r="T147" s="169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</row>
    <row r="148" spans="1:46" s="144" customFormat="1" ht="23.25" thickBot="1">
      <c r="A148" s="525">
        <v>26</v>
      </c>
      <c r="B148" s="164" t="s">
        <v>65</v>
      </c>
      <c r="C148" s="161">
        <v>15</v>
      </c>
      <c r="D148" s="161"/>
      <c r="E148" s="199">
        <v>15</v>
      </c>
      <c r="F148" s="199">
        <v>10</v>
      </c>
      <c r="G148" s="199">
        <v>25</v>
      </c>
      <c r="H148" s="195">
        <v>1</v>
      </c>
      <c r="I148" s="27"/>
      <c r="J148" s="26"/>
      <c r="K148" s="202"/>
      <c r="L148" s="27"/>
      <c r="M148" s="26"/>
      <c r="N148" s="169"/>
      <c r="O148" s="27">
        <v>15</v>
      </c>
      <c r="P148" s="26"/>
      <c r="Q148" s="169">
        <v>1</v>
      </c>
      <c r="R148" s="183"/>
      <c r="S148" s="168"/>
      <c r="T148" s="169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</row>
    <row r="149" spans="1:46" s="144" customFormat="1" ht="12" thickBot="1">
      <c r="A149" s="525">
        <v>27</v>
      </c>
      <c r="B149" s="164" t="s">
        <v>105</v>
      </c>
      <c r="C149" s="161">
        <v>20</v>
      </c>
      <c r="D149" s="161">
        <v>20</v>
      </c>
      <c r="E149" s="76">
        <v>40</v>
      </c>
      <c r="F149" s="76">
        <v>35</v>
      </c>
      <c r="G149" s="76">
        <v>75</v>
      </c>
      <c r="H149" s="162">
        <v>3</v>
      </c>
      <c r="I149" s="27"/>
      <c r="J149" s="26"/>
      <c r="K149" s="202"/>
      <c r="L149" s="27"/>
      <c r="M149" s="26"/>
      <c r="N149" s="169"/>
      <c r="O149" s="27">
        <v>20</v>
      </c>
      <c r="P149" s="26">
        <v>20</v>
      </c>
      <c r="Q149" s="169">
        <v>3</v>
      </c>
      <c r="R149" s="183"/>
      <c r="S149" s="168"/>
      <c r="T149" s="169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</row>
    <row r="150" spans="1:46" s="144" customFormat="1" ht="12" thickBot="1">
      <c r="A150" s="525">
        <v>28</v>
      </c>
      <c r="B150" s="164" t="s">
        <v>34</v>
      </c>
      <c r="C150" s="161">
        <v>10</v>
      </c>
      <c r="D150" s="161">
        <v>15</v>
      </c>
      <c r="E150" s="199">
        <v>25</v>
      </c>
      <c r="F150" s="199">
        <v>25</v>
      </c>
      <c r="G150" s="199">
        <v>50</v>
      </c>
      <c r="H150" s="195">
        <v>2</v>
      </c>
      <c r="I150" s="27"/>
      <c r="J150" s="26"/>
      <c r="K150" s="202"/>
      <c r="L150" s="27"/>
      <c r="M150" s="26"/>
      <c r="N150" s="169"/>
      <c r="O150" s="27">
        <v>10</v>
      </c>
      <c r="P150" s="26">
        <v>15</v>
      </c>
      <c r="Q150" s="169">
        <v>2</v>
      </c>
      <c r="R150" s="27"/>
      <c r="S150" s="26"/>
      <c r="T150" s="169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</row>
    <row r="151" spans="1:46" s="144" customFormat="1" ht="12" thickBot="1">
      <c r="A151" s="525">
        <v>29</v>
      </c>
      <c r="B151" s="164" t="s">
        <v>66</v>
      </c>
      <c r="C151" s="161"/>
      <c r="D151" s="161">
        <v>25</v>
      </c>
      <c r="E151" s="199">
        <v>25</v>
      </c>
      <c r="F151" s="199">
        <v>25</v>
      </c>
      <c r="G151" s="199">
        <v>50</v>
      </c>
      <c r="H151" s="195">
        <v>2</v>
      </c>
      <c r="I151" s="27"/>
      <c r="J151" s="26"/>
      <c r="K151" s="202"/>
      <c r="L151" s="27"/>
      <c r="M151" s="26"/>
      <c r="N151" s="169"/>
      <c r="O151" s="27"/>
      <c r="P151" s="26">
        <v>25</v>
      </c>
      <c r="Q151" s="169">
        <v>2</v>
      </c>
      <c r="R151" s="183"/>
      <c r="S151" s="168"/>
      <c r="T151" s="169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</row>
    <row r="152" spans="1:46" s="144" customFormat="1" ht="12" thickBot="1">
      <c r="A152" s="525">
        <v>30</v>
      </c>
      <c r="B152" s="164" t="s">
        <v>67</v>
      </c>
      <c r="C152" s="161">
        <v>25</v>
      </c>
      <c r="D152" s="161"/>
      <c r="E152" s="199">
        <v>25</v>
      </c>
      <c r="F152" s="199">
        <v>25</v>
      </c>
      <c r="G152" s="199">
        <v>50</v>
      </c>
      <c r="H152" s="195">
        <v>2</v>
      </c>
      <c r="I152" s="27"/>
      <c r="J152" s="26"/>
      <c r="K152" s="202"/>
      <c r="L152" s="27">
        <v>25</v>
      </c>
      <c r="M152" s="26"/>
      <c r="N152" s="169">
        <v>2</v>
      </c>
      <c r="O152" s="27"/>
      <c r="P152" s="26"/>
      <c r="Q152" s="169"/>
      <c r="R152" s="27"/>
      <c r="S152" s="168"/>
      <c r="T152" s="169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</row>
    <row r="153" spans="1:46" s="144" customFormat="1" ht="12" thickBot="1">
      <c r="A153" s="525">
        <v>31</v>
      </c>
      <c r="B153" s="164" t="s">
        <v>69</v>
      </c>
      <c r="C153" s="161">
        <v>20</v>
      </c>
      <c r="D153" s="161">
        <v>25</v>
      </c>
      <c r="E153" s="199">
        <v>45</v>
      </c>
      <c r="F153" s="199">
        <v>30</v>
      </c>
      <c r="G153" s="199">
        <v>75</v>
      </c>
      <c r="H153" s="195">
        <v>3</v>
      </c>
      <c r="I153" s="27"/>
      <c r="J153" s="26"/>
      <c r="K153" s="202"/>
      <c r="L153" s="27"/>
      <c r="M153" s="26"/>
      <c r="N153" s="169"/>
      <c r="O153" s="27">
        <v>20</v>
      </c>
      <c r="P153" s="26">
        <v>25</v>
      </c>
      <c r="Q153" s="169">
        <v>3</v>
      </c>
      <c r="R153" s="207"/>
      <c r="S153" s="171"/>
      <c r="T153" s="276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</row>
    <row r="154" spans="1:46" s="144" customFormat="1" ht="12" thickBot="1">
      <c r="A154" s="525">
        <v>32</v>
      </c>
      <c r="B154" s="173" t="s">
        <v>37</v>
      </c>
      <c r="C154" s="194">
        <v>15</v>
      </c>
      <c r="D154" s="199"/>
      <c r="E154" s="199">
        <v>15</v>
      </c>
      <c r="F154" s="199">
        <v>10</v>
      </c>
      <c r="G154" s="199">
        <v>25</v>
      </c>
      <c r="H154" s="195">
        <v>1</v>
      </c>
      <c r="I154" s="27"/>
      <c r="J154" s="26"/>
      <c r="K154" s="202"/>
      <c r="L154" s="27"/>
      <c r="M154" s="26"/>
      <c r="N154" s="169"/>
      <c r="O154" s="27"/>
      <c r="P154" s="26"/>
      <c r="Q154" s="169"/>
      <c r="R154" s="27">
        <v>15</v>
      </c>
      <c r="S154" s="26"/>
      <c r="T154" s="169">
        <v>1</v>
      </c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</row>
    <row r="155" spans="1:46" s="144" customFormat="1" ht="12" thickBot="1">
      <c r="A155" s="525">
        <v>33</v>
      </c>
      <c r="B155" s="164" t="s">
        <v>68</v>
      </c>
      <c r="C155" s="161">
        <v>25</v>
      </c>
      <c r="D155" s="161">
        <v>25</v>
      </c>
      <c r="E155" s="76">
        <v>50</v>
      </c>
      <c r="F155" s="76">
        <v>50</v>
      </c>
      <c r="G155" s="76">
        <v>100</v>
      </c>
      <c r="H155" s="162">
        <v>4</v>
      </c>
      <c r="I155" s="27"/>
      <c r="J155" s="26"/>
      <c r="K155" s="202"/>
      <c r="L155" s="27"/>
      <c r="M155" s="26"/>
      <c r="N155" s="169"/>
      <c r="O155" s="27"/>
      <c r="P155" s="26"/>
      <c r="Q155" s="169"/>
      <c r="R155" s="27">
        <v>25</v>
      </c>
      <c r="S155" s="26">
        <v>25</v>
      </c>
      <c r="T155" s="169">
        <v>4</v>
      </c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</row>
    <row r="156" spans="1:46" s="144" customFormat="1" ht="12" thickBot="1">
      <c r="A156" s="525">
        <v>34</v>
      </c>
      <c r="B156" s="164" t="s">
        <v>76</v>
      </c>
      <c r="C156" s="161">
        <v>15</v>
      </c>
      <c r="D156" s="161">
        <v>10</v>
      </c>
      <c r="E156" s="76">
        <v>25</v>
      </c>
      <c r="F156" s="76">
        <v>25</v>
      </c>
      <c r="G156" s="76">
        <v>50</v>
      </c>
      <c r="H156" s="162">
        <v>2</v>
      </c>
      <c r="I156" s="27"/>
      <c r="J156" s="26"/>
      <c r="K156" s="202"/>
      <c r="L156" s="743"/>
      <c r="M156" s="744"/>
      <c r="N156" s="745"/>
      <c r="O156" s="207"/>
      <c r="P156" s="171"/>
      <c r="Q156" s="276"/>
      <c r="R156" s="707">
        <v>15</v>
      </c>
      <c r="S156" s="708">
        <v>10</v>
      </c>
      <c r="T156" s="709">
        <v>2</v>
      </c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</row>
    <row r="157" spans="1:46" s="133" customFormat="1" ht="12" thickBot="1">
      <c r="A157" s="525">
        <v>35</v>
      </c>
      <c r="B157" s="361" t="s">
        <v>77</v>
      </c>
      <c r="C157" s="161">
        <v>25</v>
      </c>
      <c r="D157" s="76"/>
      <c r="E157" s="76">
        <v>25</v>
      </c>
      <c r="F157" s="76">
        <v>25</v>
      </c>
      <c r="G157" s="76">
        <v>50</v>
      </c>
      <c r="H157" s="162">
        <v>2</v>
      </c>
      <c r="I157" s="27"/>
      <c r="J157" s="26"/>
      <c r="K157" s="202"/>
      <c r="L157" s="27"/>
      <c r="M157" s="26"/>
      <c r="N157" s="169"/>
      <c r="O157" s="27"/>
      <c r="P157" s="26"/>
      <c r="Q157" s="169"/>
      <c r="R157" s="27">
        <v>25</v>
      </c>
      <c r="S157" s="26"/>
      <c r="T157" s="169">
        <v>2</v>
      </c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</row>
    <row r="158" spans="1:46" s="133" customFormat="1" ht="12" thickBot="1">
      <c r="A158" s="525">
        <v>36</v>
      </c>
      <c r="B158" s="163" t="s">
        <v>73</v>
      </c>
      <c r="C158" s="161"/>
      <c r="D158" s="161">
        <v>45</v>
      </c>
      <c r="E158" s="76">
        <v>45</v>
      </c>
      <c r="F158" s="76">
        <v>30</v>
      </c>
      <c r="G158" s="76">
        <v>75</v>
      </c>
      <c r="H158" s="162">
        <v>3</v>
      </c>
      <c r="I158" s="27"/>
      <c r="J158" s="26"/>
      <c r="K158" s="202"/>
      <c r="L158" s="409"/>
      <c r="M158" s="355">
        <v>30</v>
      </c>
      <c r="N158" s="356">
        <v>2</v>
      </c>
      <c r="O158" s="409"/>
      <c r="P158" s="355"/>
      <c r="Q158" s="356"/>
      <c r="R158" s="27"/>
      <c r="S158" s="26">
        <v>15</v>
      </c>
      <c r="T158" s="169">
        <v>1</v>
      </c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</row>
    <row r="159" spans="1:46" s="133" customFormat="1" ht="12" thickBot="1">
      <c r="A159" s="525">
        <v>37</v>
      </c>
      <c r="B159" s="163" t="s">
        <v>74</v>
      </c>
      <c r="C159" s="161"/>
      <c r="D159" s="161">
        <v>60</v>
      </c>
      <c r="E159" s="76">
        <v>60</v>
      </c>
      <c r="F159" s="76">
        <v>40</v>
      </c>
      <c r="G159" s="81">
        <v>100</v>
      </c>
      <c r="H159" s="162">
        <v>4</v>
      </c>
      <c r="I159" s="27"/>
      <c r="J159" s="26"/>
      <c r="K159" s="202"/>
      <c r="L159" s="409"/>
      <c r="M159" s="355">
        <v>15</v>
      </c>
      <c r="N159" s="356">
        <v>1</v>
      </c>
      <c r="O159" s="409"/>
      <c r="P159" s="355">
        <v>15</v>
      </c>
      <c r="Q159" s="356">
        <v>1</v>
      </c>
      <c r="R159" s="27"/>
      <c r="S159" s="26">
        <v>30</v>
      </c>
      <c r="T159" s="169">
        <v>2</v>
      </c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</row>
    <row r="160" spans="1:46" s="133" customFormat="1" ht="12" thickBot="1">
      <c r="A160" s="525">
        <v>38</v>
      </c>
      <c r="B160" s="163" t="s">
        <v>71</v>
      </c>
      <c r="C160" s="161">
        <v>30</v>
      </c>
      <c r="D160" s="161"/>
      <c r="E160" s="76">
        <v>30</v>
      </c>
      <c r="F160" s="76">
        <v>20</v>
      </c>
      <c r="G160" s="81">
        <v>50</v>
      </c>
      <c r="H160" s="162">
        <v>2</v>
      </c>
      <c r="I160" s="27"/>
      <c r="J160" s="26"/>
      <c r="K160" s="202"/>
      <c r="L160" s="409">
        <v>15</v>
      </c>
      <c r="M160" s="355"/>
      <c r="N160" s="356">
        <v>1</v>
      </c>
      <c r="O160" s="409">
        <v>15</v>
      </c>
      <c r="P160" s="355"/>
      <c r="Q160" s="356">
        <v>1</v>
      </c>
      <c r="R160" s="27"/>
      <c r="S160" s="26"/>
      <c r="T160" s="169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</row>
    <row r="161" spans="1:46" s="133" customFormat="1" ht="12" thickBot="1">
      <c r="A161" s="525">
        <v>39</v>
      </c>
      <c r="B161" s="163" t="s">
        <v>72</v>
      </c>
      <c r="C161" s="279">
        <v>30</v>
      </c>
      <c r="D161" s="279"/>
      <c r="E161" s="280">
        <v>30</v>
      </c>
      <c r="F161" s="280">
        <v>20</v>
      </c>
      <c r="G161" s="280">
        <v>50</v>
      </c>
      <c r="H161" s="281">
        <v>2</v>
      </c>
      <c r="I161" s="367"/>
      <c r="J161" s="321"/>
      <c r="K161" s="322"/>
      <c r="L161" s="410">
        <v>15</v>
      </c>
      <c r="M161" s="411"/>
      <c r="N161" s="412">
        <v>1</v>
      </c>
      <c r="O161" s="410">
        <v>15</v>
      </c>
      <c r="P161" s="411"/>
      <c r="Q161" s="412">
        <v>1</v>
      </c>
      <c r="R161" s="367"/>
      <c r="S161" s="321"/>
      <c r="T161" s="358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</row>
    <row r="162" spans="1:46" s="66" customFormat="1" ht="12" thickBot="1">
      <c r="A162" s="106"/>
      <c r="B162" s="98" t="s">
        <v>39</v>
      </c>
      <c r="C162" s="328">
        <f aca="true" t="shared" si="13" ref="C162:H162">SUM(C140:C161)</f>
        <v>395</v>
      </c>
      <c r="D162" s="328">
        <f t="shared" si="13"/>
        <v>385</v>
      </c>
      <c r="E162" s="328">
        <f t="shared" si="13"/>
        <v>780</v>
      </c>
      <c r="F162" s="328">
        <f t="shared" si="13"/>
        <v>670</v>
      </c>
      <c r="G162" s="328">
        <f t="shared" si="13"/>
        <v>1425</v>
      </c>
      <c r="H162" s="328">
        <f t="shared" si="13"/>
        <v>58</v>
      </c>
      <c r="I162" s="341"/>
      <c r="J162" s="342"/>
      <c r="K162" s="343"/>
      <c r="L162" s="344">
        <f aca="true" t="shared" si="14" ref="L162:T162">SUM(L140:L161)</f>
        <v>120</v>
      </c>
      <c r="M162" s="344">
        <f t="shared" si="14"/>
        <v>115</v>
      </c>
      <c r="N162" s="345">
        <f t="shared" si="14"/>
        <v>17</v>
      </c>
      <c r="O162" s="344">
        <f t="shared" si="14"/>
        <v>150</v>
      </c>
      <c r="P162" s="344">
        <f t="shared" si="14"/>
        <v>140</v>
      </c>
      <c r="Q162" s="345">
        <f t="shared" si="14"/>
        <v>21</v>
      </c>
      <c r="R162" s="344">
        <f t="shared" si="14"/>
        <v>125</v>
      </c>
      <c r="S162" s="346">
        <f t="shared" si="14"/>
        <v>130</v>
      </c>
      <c r="T162" s="347">
        <f t="shared" si="14"/>
        <v>20</v>
      </c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</row>
    <row r="163" spans="1:46" s="66" customFormat="1" ht="11.25">
      <c r="A163" s="511"/>
      <c r="B163" s="620" t="s">
        <v>150</v>
      </c>
      <c r="C163" s="508">
        <f aca="true" t="shared" si="15" ref="C163:T163">C26+C162</f>
        <v>660</v>
      </c>
      <c r="D163" s="508">
        <f t="shared" si="15"/>
        <v>640</v>
      </c>
      <c r="E163" s="508">
        <f t="shared" si="15"/>
        <v>1300</v>
      </c>
      <c r="F163" s="508">
        <f t="shared" si="15"/>
        <v>1525</v>
      </c>
      <c r="G163" s="508">
        <f t="shared" si="15"/>
        <v>2800</v>
      </c>
      <c r="H163" s="508">
        <f t="shared" si="15"/>
        <v>113</v>
      </c>
      <c r="I163" s="634">
        <f t="shared" si="15"/>
        <v>200</v>
      </c>
      <c r="J163" s="471">
        <f t="shared" si="15"/>
        <v>185</v>
      </c>
      <c r="K163" s="636">
        <f t="shared" si="15"/>
        <v>30</v>
      </c>
      <c r="L163" s="644">
        <f t="shared" si="15"/>
        <v>175</v>
      </c>
      <c r="M163" s="645">
        <f t="shared" si="15"/>
        <v>170</v>
      </c>
      <c r="N163" s="471">
        <f>N26+N162+N164</f>
        <v>30</v>
      </c>
      <c r="O163" s="638">
        <f t="shared" si="15"/>
        <v>160</v>
      </c>
      <c r="P163" s="645">
        <f t="shared" si="15"/>
        <v>155</v>
      </c>
      <c r="Q163" s="643">
        <f>Q26+Q162+Q164</f>
        <v>30</v>
      </c>
      <c r="R163" s="646">
        <f t="shared" si="15"/>
        <v>125</v>
      </c>
      <c r="S163" s="645">
        <f t="shared" si="15"/>
        <v>130</v>
      </c>
      <c r="T163" s="647">
        <f t="shared" si="15"/>
        <v>30</v>
      </c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</row>
    <row r="164" spans="1:20" s="65" customFormat="1" ht="11.25">
      <c r="A164" s="489">
        <v>40</v>
      </c>
      <c r="B164" s="495" t="s">
        <v>130</v>
      </c>
      <c r="C164" s="216"/>
      <c r="D164" s="216"/>
      <c r="E164" s="691">
        <v>200</v>
      </c>
      <c r="F164" s="484"/>
      <c r="G164" s="484">
        <v>200</v>
      </c>
      <c r="H164" s="216">
        <v>7</v>
      </c>
      <c r="I164" s="216"/>
      <c r="J164" s="216"/>
      <c r="K164" s="216"/>
      <c r="L164" s="214"/>
      <c r="M164" s="710" t="s">
        <v>106</v>
      </c>
      <c r="N164" s="710">
        <v>4</v>
      </c>
      <c r="O164" s="216"/>
      <c r="P164" s="695" t="s">
        <v>106</v>
      </c>
      <c r="Q164" s="695">
        <v>3</v>
      </c>
      <c r="R164" s="216"/>
      <c r="S164" s="216"/>
      <c r="T164" s="721"/>
    </row>
    <row r="165" spans="1:20" s="65" customFormat="1" ht="11.25">
      <c r="A165" s="489"/>
      <c r="B165" s="621" t="s">
        <v>151</v>
      </c>
      <c r="C165" s="216"/>
      <c r="D165" s="216"/>
      <c r="E165" s="623">
        <f>E163+E164</f>
        <v>1500</v>
      </c>
      <c r="F165" s="216"/>
      <c r="G165" s="216"/>
      <c r="H165" s="216">
        <f>SUM(H163:H164)</f>
        <v>120</v>
      </c>
      <c r="I165" s="216"/>
      <c r="J165" s="216"/>
      <c r="K165" s="216"/>
      <c r="L165" s="214"/>
      <c r="M165" s="216"/>
      <c r="N165" s="216"/>
      <c r="O165" s="216"/>
      <c r="P165" s="216"/>
      <c r="Q165" s="216"/>
      <c r="R165" s="216"/>
      <c r="S165" s="216"/>
      <c r="T165" s="216">
        <f>SUM(T163:T164)</f>
        <v>30</v>
      </c>
    </row>
    <row r="166" spans="1:46" s="64" customFormat="1" ht="12" thickBot="1">
      <c r="A166" s="47"/>
      <c r="B166" s="48"/>
      <c r="C166" s="221">
        <f>C163*100/E163</f>
        <v>50.76923076923077</v>
      </c>
      <c r="D166" s="222">
        <f>100-C166</f>
        <v>49.23076923076923</v>
      </c>
      <c r="E166" s="49"/>
      <c r="F166" s="49"/>
      <c r="G166" s="49"/>
      <c r="H166" s="49"/>
      <c r="I166" s="50"/>
      <c r="J166" s="50"/>
      <c r="K166" s="51"/>
      <c r="L166" s="50"/>
      <c r="M166" s="50"/>
      <c r="N166" s="217"/>
      <c r="O166" s="50"/>
      <c r="P166" s="50"/>
      <c r="Q166" s="217"/>
      <c r="R166" s="50"/>
      <c r="S166" s="50"/>
      <c r="T166" s="51">
        <f>SUM(T163:T164)</f>
        <v>30</v>
      </c>
      <c r="U166" s="487"/>
      <c r="V166" s="487"/>
      <c r="W166" s="487"/>
      <c r="X166" s="487"/>
      <c r="Y166" s="487"/>
      <c r="Z166" s="487"/>
      <c r="AA166" s="487"/>
      <c r="AB166" s="487"/>
      <c r="AC166" s="487"/>
      <c r="AD166" s="487"/>
      <c r="AE166" s="487"/>
      <c r="AF166" s="487"/>
      <c r="AG166" s="487"/>
      <c r="AH166" s="487"/>
      <c r="AI166" s="487"/>
      <c r="AJ166" s="487"/>
      <c r="AK166" s="487"/>
      <c r="AL166" s="487"/>
      <c r="AM166" s="487"/>
      <c r="AN166" s="487"/>
      <c r="AO166" s="487"/>
      <c r="AP166" s="487"/>
      <c r="AQ166" s="487"/>
      <c r="AR166" s="487"/>
      <c r="AS166" s="487"/>
      <c r="AT166" s="487"/>
    </row>
    <row r="167" spans="1:20" ht="12" thickBot="1">
      <c r="A167" s="793" t="s">
        <v>180</v>
      </c>
      <c r="B167" s="794"/>
      <c r="C167" s="776" t="s">
        <v>5</v>
      </c>
      <c r="D167" s="776" t="s">
        <v>6</v>
      </c>
      <c r="E167" s="776" t="s">
        <v>7</v>
      </c>
      <c r="F167" s="776" t="s">
        <v>8</v>
      </c>
      <c r="G167" s="778" t="s">
        <v>3</v>
      </c>
      <c r="H167" s="771" t="s">
        <v>4</v>
      </c>
      <c r="I167" s="773" t="s">
        <v>30</v>
      </c>
      <c r="J167" s="774"/>
      <c r="K167" s="775"/>
      <c r="L167" s="773" t="s">
        <v>31</v>
      </c>
      <c r="M167" s="774"/>
      <c r="N167" s="775"/>
      <c r="O167" s="773" t="s">
        <v>32</v>
      </c>
      <c r="P167" s="774"/>
      <c r="Q167" s="775"/>
      <c r="R167" s="773" t="s">
        <v>33</v>
      </c>
      <c r="S167" s="774"/>
      <c r="T167" s="775"/>
    </row>
    <row r="168" spans="1:20" ht="21.75" thickBot="1">
      <c r="A168" s="795"/>
      <c r="B168" s="795"/>
      <c r="C168" s="777"/>
      <c r="D168" s="777"/>
      <c r="E168" s="777"/>
      <c r="F168" s="777"/>
      <c r="G168" s="779"/>
      <c r="H168" s="772"/>
      <c r="I168" s="41" t="s">
        <v>13</v>
      </c>
      <c r="J168" s="40" t="s">
        <v>14</v>
      </c>
      <c r="K168" s="42" t="s">
        <v>4</v>
      </c>
      <c r="L168" s="22" t="s">
        <v>13</v>
      </c>
      <c r="M168" s="40" t="s">
        <v>14</v>
      </c>
      <c r="N168" s="42" t="s">
        <v>4</v>
      </c>
      <c r="O168" s="41" t="s">
        <v>5</v>
      </c>
      <c r="P168" s="40" t="s">
        <v>14</v>
      </c>
      <c r="Q168" s="42" t="s">
        <v>4</v>
      </c>
      <c r="R168" s="41" t="s">
        <v>13</v>
      </c>
      <c r="S168" s="40" t="s">
        <v>14</v>
      </c>
      <c r="T168" s="42" t="s">
        <v>4</v>
      </c>
    </row>
    <row r="169" spans="1:46" s="172" customFormat="1" ht="12" thickBot="1">
      <c r="A169" s="525">
        <v>18</v>
      </c>
      <c r="B169" s="402" t="s">
        <v>98</v>
      </c>
      <c r="C169" s="264">
        <v>30</v>
      </c>
      <c r="D169" s="265">
        <v>60</v>
      </c>
      <c r="E169" s="265">
        <v>90</v>
      </c>
      <c r="F169" s="265">
        <v>85</v>
      </c>
      <c r="G169" s="265">
        <v>175</v>
      </c>
      <c r="H169" s="266">
        <v>7</v>
      </c>
      <c r="I169" s="350"/>
      <c r="J169" s="268"/>
      <c r="K169" s="188"/>
      <c r="L169" s="351">
        <v>10</v>
      </c>
      <c r="M169" s="270">
        <v>20</v>
      </c>
      <c r="N169" s="188">
        <v>2</v>
      </c>
      <c r="O169" s="351">
        <v>10</v>
      </c>
      <c r="P169" s="270">
        <v>20</v>
      </c>
      <c r="Q169" s="189">
        <v>2</v>
      </c>
      <c r="R169" s="351">
        <v>10</v>
      </c>
      <c r="S169" s="270">
        <v>20</v>
      </c>
      <c r="T169" s="188">
        <v>3</v>
      </c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</row>
    <row r="170" spans="1:46" s="133" customFormat="1" ht="12" thickBot="1">
      <c r="A170" s="525">
        <v>19</v>
      </c>
      <c r="B170" s="769" t="s">
        <v>158</v>
      </c>
      <c r="C170" s="210">
        <v>25</v>
      </c>
      <c r="D170" s="210"/>
      <c r="E170" s="352">
        <v>25</v>
      </c>
      <c r="F170" s="352">
        <v>25</v>
      </c>
      <c r="G170" s="174">
        <v>50</v>
      </c>
      <c r="H170" s="165">
        <v>2</v>
      </c>
      <c r="I170" s="166"/>
      <c r="J170" s="168"/>
      <c r="K170" s="167"/>
      <c r="L170" s="25"/>
      <c r="M170" s="26"/>
      <c r="N170" s="169"/>
      <c r="O170" s="726"/>
      <c r="P170" s="753"/>
      <c r="Q170" s="724"/>
      <c r="R170" s="713">
        <v>25</v>
      </c>
      <c r="S170" s="714"/>
      <c r="T170" s="698">
        <v>2</v>
      </c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</row>
    <row r="171" spans="1:46" s="133" customFormat="1" ht="12" thickBot="1">
      <c r="A171" s="525">
        <v>20</v>
      </c>
      <c r="B171" s="769" t="s">
        <v>159</v>
      </c>
      <c r="C171" s="541">
        <v>10</v>
      </c>
      <c r="D171" s="541">
        <v>15</v>
      </c>
      <c r="E171" s="240">
        <v>25</v>
      </c>
      <c r="F171" s="240">
        <v>25</v>
      </c>
      <c r="G171" s="542">
        <v>50</v>
      </c>
      <c r="H171" s="542">
        <v>2</v>
      </c>
      <c r="I171" s="543"/>
      <c r="J171" s="544"/>
      <c r="K171" s="545"/>
      <c r="L171" s="291">
        <v>10</v>
      </c>
      <c r="M171" s="20">
        <v>15</v>
      </c>
      <c r="N171" s="242">
        <v>2</v>
      </c>
      <c r="O171" s="543"/>
      <c r="P171" s="544"/>
      <c r="Q171" s="242"/>
      <c r="R171" s="119"/>
      <c r="S171" s="171"/>
      <c r="T171" s="276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</row>
    <row r="172" spans="1:46" s="133" customFormat="1" ht="12" thickBot="1">
      <c r="A172" s="525">
        <v>21</v>
      </c>
      <c r="B172" s="769" t="s">
        <v>160</v>
      </c>
      <c r="C172" s="541">
        <v>20</v>
      </c>
      <c r="D172" s="541">
        <v>20</v>
      </c>
      <c r="E172" s="240">
        <v>40</v>
      </c>
      <c r="F172" s="240">
        <v>35</v>
      </c>
      <c r="G172" s="555">
        <v>75</v>
      </c>
      <c r="H172" s="542">
        <v>3</v>
      </c>
      <c r="I172" s="543"/>
      <c r="J172" s="544"/>
      <c r="K172" s="545"/>
      <c r="L172" s="726"/>
      <c r="M172" s="723"/>
      <c r="N172" s="724"/>
      <c r="O172" s="543"/>
      <c r="P172" s="544"/>
      <c r="Q172" s="242"/>
      <c r="R172" s="712">
        <v>20</v>
      </c>
      <c r="S172" s="693">
        <v>20</v>
      </c>
      <c r="T172" s="711">
        <v>3</v>
      </c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</row>
    <row r="173" spans="1:46" s="133" customFormat="1" ht="12" thickBot="1">
      <c r="A173" s="525">
        <v>22</v>
      </c>
      <c r="B173" s="769" t="s">
        <v>161</v>
      </c>
      <c r="C173" s="541">
        <v>25</v>
      </c>
      <c r="D173" s="541"/>
      <c r="E173" s="240">
        <v>25</v>
      </c>
      <c r="F173" s="240">
        <v>25</v>
      </c>
      <c r="G173" s="542">
        <v>50</v>
      </c>
      <c r="H173" s="542">
        <v>2</v>
      </c>
      <c r="I173" s="543"/>
      <c r="J173" s="544"/>
      <c r="K173" s="545"/>
      <c r="L173" s="291">
        <v>25</v>
      </c>
      <c r="M173" s="20"/>
      <c r="N173" s="242">
        <v>2</v>
      </c>
      <c r="O173" s="291"/>
      <c r="P173" s="20"/>
      <c r="Q173" s="242"/>
      <c r="R173" s="25"/>
      <c r="S173" s="26"/>
      <c r="T173" s="169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</row>
    <row r="174" spans="1:46" s="133" customFormat="1" ht="12" thickBot="1">
      <c r="A174" s="525">
        <v>23</v>
      </c>
      <c r="B174" s="769" t="s">
        <v>162</v>
      </c>
      <c r="C174" s="541">
        <v>25</v>
      </c>
      <c r="D174" s="541"/>
      <c r="E174" s="240">
        <v>25</v>
      </c>
      <c r="F174" s="240">
        <v>25</v>
      </c>
      <c r="G174" s="542">
        <v>50</v>
      </c>
      <c r="H174" s="542">
        <v>2</v>
      </c>
      <c r="I174" s="543"/>
      <c r="J174" s="544"/>
      <c r="K174" s="545"/>
      <c r="L174" s="291">
        <v>25</v>
      </c>
      <c r="M174" s="20"/>
      <c r="N174" s="242">
        <v>2</v>
      </c>
      <c r="O174" s="543"/>
      <c r="P174" s="544"/>
      <c r="Q174" s="242"/>
      <c r="R174" s="166"/>
      <c r="S174" s="168"/>
      <c r="T174" s="169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</row>
    <row r="175" spans="1:46" s="133" customFormat="1" ht="12" thickBot="1">
      <c r="A175" s="525">
        <v>24</v>
      </c>
      <c r="B175" s="769" t="s">
        <v>163</v>
      </c>
      <c r="C175" s="541">
        <v>10</v>
      </c>
      <c r="D175" s="541">
        <v>15</v>
      </c>
      <c r="E175" s="240">
        <v>25</v>
      </c>
      <c r="F175" s="240">
        <v>5</v>
      </c>
      <c r="G175" s="542">
        <v>30</v>
      </c>
      <c r="H175" s="542">
        <v>1</v>
      </c>
      <c r="I175" s="543"/>
      <c r="J175" s="544"/>
      <c r="K175" s="545"/>
      <c r="L175" s="291"/>
      <c r="M175" s="20"/>
      <c r="N175" s="242"/>
      <c r="O175" s="546"/>
      <c r="P175" s="547"/>
      <c r="Q175" s="548"/>
      <c r="R175" s="25">
        <v>10</v>
      </c>
      <c r="S175" s="26">
        <v>15</v>
      </c>
      <c r="T175" s="169">
        <v>1</v>
      </c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</row>
    <row r="176" spans="1:46" s="133" customFormat="1" ht="12" thickBot="1">
      <c r="A176" s="525">
        <v>25</v>
      </c>
      <c r="B176" s="769" t="s">
        <v>164</v>
      </c>
      <c r="C176" s="541"/>
      <c r="D176" s="541">
        <v>30</v>
      </c>
      <c r="E176" s="240">
        <v>30</v>
      </c>
      <c r="F176" s="240">
        <v>20</v>
      </c>
      <c r="G176" s="542">
        <v>50</v>
      </c>
      <c r="H176" s="542">
        <v>2</v>
      </c>
      <c r="I176" s="543"/>
      <c r="J176" s="544"/>
      <c r="K176" s="545"/>
      <c r="L176" s="291"/>
      <c r="M176" s="20">
        <v>30</v>
      </c>
      <c r="N176" s="242">
        <v>2</v>
      </c>
      <c r="O176" s="543"/>
      <c r="P176" s="132"/>
      <c r="Q176" s="627"/>
      <c r="R176" s="166"/>
      <c r="S176" s="168"/>
      <c r="T176" s="169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</row>
    <row r="177" spans="1:46" s="133" customFormat="1" ht="12" thickBot="1">
      <c r="A177" s="525">
        <v>26</v>
      </c>
      <c r="B177" s="769" t="s">
        <v>165</v>
      </c>
      <c r="C177" s="541">
        <v>10</v>
      </c>
      <c r="D177" s="541">
        <v>20</v>
      </c>
      <c r="E177" s="240">
        <v>30</v>
      </c>
      <c r="F177" s="240">
        <v>20</v>
      </c>
      <c r="G177" s="542">
        <v>50</v>
      </c>
      <c r="H177" s="542">
        <v>2</v>
      </c>
      <c r="I177" s="543"/>
      <c r="J177" s="544"/>
      <c r="K177" s="545"/>
      <c r="L177" s="291"/>
      <c r="M177" s="544"/>
      <c r="N177" s="242"/>
      <c r="O177" s="726"/>
      <c r="P177" s="723"/>
      <c r="Q177" s="724"/>
      <c r="R177" s="712">
        <v>10</v>
      </c>
      <c r="S177" s="693">
        <v>20</v>
      </c>
      <c r="T177" s="711">
        <v>2</v>
      </c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</row>
    <row r="178" spans="1:46" s="133" customFormat="1" ht="12" thickBot="1">
      <c r="A178" s="525">
        <v>27</v>
      </c>
      <c r="B178" s="769" t="s">
        <v>166</v>
      </c>
      <c r="C178" s="541">
        <v>15</v>
      </c>
      <c r="D178" s="541">
        <v>25</v>
      </c>
      <c r="E178" s="549">
        <v>40</v>
      </c>
      <c r="F178" s="549">
        <v>35</v>
      </c>
      <c r="G178" s="542">
        <v>75</v>
      </c>
      <c r="H178" s="550">
        <v>3</v>
      </c>
      <c r="I178" s="543"/>
      <c r="J178" s="544"/>
      <c r="K178" s="545"/>
      <c r="L178" s="291"/>
      <c r="M178" s="20"/>
      <c r="N178" s="242"/>
      <c r="O178" s="291">
        <v>15</v>
      </c>
      <c r="P178" s="20">
        <v>25</v>
      </c>
      <c r="Q178" s="242">
        <v>3</v>
      </c>
      <c r="R178" s="25"/>
      <c r="S178" s="26"/>
      <c r="T178" s="169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</row>
    <row r="179" spans="1:46" s="133" customFormat="1" ht="12" thickBot="1">
      <c r="A179" s="525">
        <v>28</v>
      </c>
      <c r="B179" s="769" t="s">
        <v>167</v>
      </c>
      <c r="C179" s="541">
        <v>15</v>
      </c>
      <c r="D179" s="541">
        <v>10</v>
      </c>
      <c r="E179" s="549">
        <v>25</v>
      </c>
      <c r="F179" s="549">
        <v>25</v>
      </c>
      <c r="G179" s="542">
        <v>50</v>
      </c>
      <c r="H179" s="550">
        <v>2</v>
      </c>
      <c r="I179" s="543"/>
      <c r="J179" s="544"/>
      <c r="K179" s="545"/>
      <c r="L179" s="291"/>
      <c r="M179" s="20"/>
      <c r="N179" s="242"/>
      <c r="O179" s="291">
        <v>15</v>
      </c>
      <c r="P179" s="20">
        <v>10</v>
      </c>
      <c r="Q179" s="242">
        <v>2</v>
      </c>
      <c r="R179" s="25"/>
      <c r="S179" s="26"/>
      <c r="T179" s="169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</row>
    <row r="180" spans="1:46" s="133" customFormat="1" ht="12" thickBot="1">
      <c r="A180" s="525">
        <v>29</v>
      </c>
      <c r="B180" s="769" t="s">
        <v>168</v>
      </c>
      <c r="C180" s="541">
        <v>25</v>
      </c>
      <c r="D180" s="541"/>
      <c r="E180" s="549">
        <v>25</v>
      </c>
      <c r="F180" s="549">
        <v>25</v>
      </c>
      <c r="G180" s="542">
        <v>50</v>
      </c>
      <c r="H180" s="550">
        <v>2</v>
      </c>
      <c r="I180" s="543"/>
      <c r="J180" s="544"/>
      <c r="K180" s="545"/>
      <c r="L180" s="291"/>
      <c r="M180" s="20"/>
      <c r="N180" s="242"/>
      <c r="O180" s="291">
        <v>25</v>
      </c>
      <c r="P180" s="20"/>
      <c r="Q180" s="242">
        <v>2</v>
      </c>
      <c r="R180" s="25"/>
      <c r="S180" s="26"/>
      <c r="T180" s="169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</row>
    <row r="181" spans="1:46" s="133" customFormat="1" ht="12" thickBot="1">
      <c r="A181" s="525">
        <v>30</v>
      </c>
      <c r="B181" s="769" t="s">
        <v>169</v>
      </c>
      <c r="C181" s="541"/>
      <c r="D181" s="541">
        <v>25</v>
      </c>
      <c r="E181" s="549">
        <v>25</v>
      </c>
      <c r="F181" s="549">
        <v>25</v>
      </c>
      <c r="G181" s="542">
        <v>50</v>
      </c>
      <c r="H181" s="550">
        <v>2</v>
      </c>
      <c r="I181" s="543"/>
      <c r="J181" s="544"/>
      <c r="K181" s="545"/>
      <c r="L181" s="291"/>
      <c r="M181" s="20"/>
      <c r="N181" s="242"/>
      <c r="O181" s="291"/>
      <c r="P181" s="20">
        <v>25</v>
      </c>
      <c r="Q181" s="242">
        <v>2</v>
      </c>
      <c r="R181" s="25"/>
      <c r="S181" s="26"/>
      <c r="T181" s="169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</row>
    <row r="182" spans="1:46" s="133" customFormat="1" ht="12" thickBot="1">
      <c r="A182" s="525">
        <v>31</v>
      </c>
      <c r="B182" s="769" t="s">
        <v>170</v>
      </c>
      <c r="C182" s="541">
        <v>25</v>
      </c>
      <c r="D182" s="541"/>
      <c r="E182" s="549">
        <v>25</v>
      </c>
      <c r="F182" s="549">
        <v>25</v>
      </c>
      <c r="G182" s="555">
        <v>50</v>
      </c>
      <c r="H182" s="550">
        <v>2</v>
      </c>
      <c r="I182" s="543"/>
      <c r="J182" s="544"/>
      <c r="K182" s="545"/>
      <c r="L182" s="135"/>
      <c r="M182" s="132"/>
      <c r="N182" s="626"/>
      <c r="O182" s="291">
        <v>25</v>
      </c>
      <c r="P182" s="20"/>
      <c r="Q182" s="242">
        <v>2</v>
      </c>
      <c r="R182" s="25"/>
      <c r="S182" s="26"/>
      <c r="T182" s="169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</row>
    <row r="183" spans="1:46" s="133" customFormat="1" ht="12" thickBot="1">
      <c r="A183" s="525">
        <v>32</v>
      </c>
      <c r="B183" s="769" t="s">
        <v>171</v>
      </c>
      <c r="C183" s="541"/>
      <c r="D183" s="541">
        <v>30</v>
      </c>
      <c r="E183" s="549">
        <v>30</v>
      </c>
      <c r="F183" s="549">
        <v>20</v>
      </c>
      <c r="G183" s="542">
        <v>50</v>
      </c>
      <c r="H183" s="550">
        <v>2</v>
      </c>
      <c r="I183" s="291"/>
      <c r="J183" s="20"/>
      <c r="K183" s="460"/>
      <c r="L183" s="291"/>
      <c r="M183" s="20"/>
      <c r="N183" s="242"/>
      <c r="O183" s="291"/>
      <c r="P183" s="20">
        <v>30</v>
      </c>
      <c r="Q183" s="242">
        <v>2</v>
      </c>
      <c r="R183" s="25"/>
      <c r="S183" s="26"/>
      <c r="T183" s="169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</row>
    <row r="184" spans="1:46" s="133" customFormat="1" ht="12" thickBot="1">
      <c r="A184" s="525">
        <v>33</v>
      </c>
      <c r="B184" s="769" t="s">
        <v>172</v>
      </c>
      <c r="C184" s="541">
        <v>10</v>
      </c>
      <c r="D184" s="541">
        <v>15</v>
      </c>
      <c r="E184" s="549">
        <v>25</v>
      </c>
      <c r="F184" s="549">
        <v>25</v>
      </c>
      <c r="G184" s="542">
        <v>50</v>
      </c>
      <c r="H184" s="550">
        <v>2</v>
      </c>
      <c r="I184" s="543"/>
      <c r="J184" s="544"/>
      <c r="K184" s="545"/>
      <c r="L184" s="291"/>
      <c r="M184" s="544"/>
      <c r="N184" s="242"/>
      <c r="O184" s="291">
        <v>10</v>
      </c>
      <c r="P184" s="20">
        <v>15</v>
      </c>
      <c r="Q184" s="242">
        <v>2</v>
      </c>
      <c r="R184" s="25"/>
      <c r="S184" s="26"/>
      <c r="T184" s="169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</row>
    <row r="185" spans="1:46" s="133" customFormat="1" ht="12" thickBot="1">
      <c r="A185" s="525">
        <v>34</v>
      </c>
      <c r="B185" s="769" t="s">
        <v>173</v>
      </c>
      <c r="C185" s="541"/>
      <c r="D185" s="541">
        <v>25</v>
      </c>
      <c r="E185" s="549">
        <v>25</v>
      </c>
      <c r="F185" s="549">
        <v>25</v>
      </c>
      <c r="G185" s="542">
        <v>50</v>
      </c>
      <c r="H185" s="550">
        <v>2</v>
      </c>
      <c r="I185" s="543"/>
      <c r="J185" s="544"/>
      <c r="K185" s="545"/>
      <c r="L185" s="291"/>
      <c r="M185" s="20"/>
      <c r="N185" s="242"/>
      <c r="O185" s="291"/>
      <c r="P185" s="551"/>
      <c r="Q185" s="548"/>
      <c r="R185" s="25"/>
      <c r="S185" s="26">
        <v>25</v>
      </c>
      <c r="T185" s="169">
        <v>2</v>
      </c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</row>
    <row r="186" spans="1:46" s="133" customFormat="1" ht="12" thickBot="1">
      <c r="A186" s="525">
        <v>35</v>
      </c>
      <c r="B186" s="769" t="s">
        <v>174</v>
      </c>
      <c r="C186" s="541">
        <v>10</v>
      </c>
      <c r="D186" s="541">
        <v>20</v>
      </c>
      <c r="E186" s="549">
        <v>30</v>
      </c>
      <c r="F186" s="549">
        <v>20</v>
      </c>
      <c r="G186" s="542">
        <v>50</v>
      </c>
      <c r="H186" s="550">
        <v>2</v>
      </c>
      <c r="I186" s="543"/>
      <c r="J186" s="544"/>
      <c r="K186" s="545"/>
      <c r="L186" s="291">
        <v>10</v>
      </c>
      <c r="M186" s="20">
        <v>20</v>
      </c>
      <c r="N186" s="242">
        <v>2</v>
      </c>
      <c r="O186" s="291"/>
      <c r="P186" s="20"/>
      <c r="Q186" s="242"/>
      <c r="R186" s="119"/>
      <c r="S186" s="171"/>
      <c r="T186" s="169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</row>
    <row r="187" spans="1:46" s="172" customFormat="1" ht="12" thickBot="1">
      <c r="A187" s="525">
        <v>36</v>
      </c>
      <c r="B187" s="769" t="s">
        <v>175</v>
      </c>
      <c r="C187" s="541">
        <v>25</v>
      </c>
      <c r="D187" s="541"/>
      <c r="E187" s="240">
        <v>25</v>
      </c>
      <c r="F187" s="240">
        <v>25</v>
      </c>
      <c r="G187" s="632">
        <v>50</v>
      </c>
      <c r="H187" s="542">
        <v>2</v>
      </c>
      <c r="I187" s="543"/>
      <c r="J187" s="544"/>
      <c r="K187" s="552"/>
      <c r="L187" s="291"/>
      <c r="M187" s="544"/>
      <c r="N187" s="242"/>
      <c r="O187" s="291">
        <v>25</v>
      </c>
      <c r="P187" s="20"/>
      <c r="Q187" s="242">
        <v>2</v>
      </c>
      <c r="R187" s="25"/>
      <c r="S187" s="26"/>
      <c r="T187" s="169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</row>
    <row r="188" spans="1:46" s="172" customFormat="1" ht="12" thickBot="1">
      <c r="A188" s="525">
        <v>37</v>
      </c>
      <c r="B188" s="769" t="s">
        <v>176</v>
      </c>
      <c r="C188" s="553"/>
      <c r="D188" s="553">
        <v>25</v>
      </c>
      <c r="E188" s="554">
        <v>25</v>
      </c>
      <c r="F188" s="554">
        <v>25</v>
      </c>
      <c r="G188" s="555">
        <v>50</v>
      </c>
      <c r="H188" s="555">
        <v>2</v>
      </c>
      <c r="I188" s="556"/>
      <c r="J188" s="557"/>
      <c r="K188" s="558"/>
      <c r="L188" s="559"/>
      <c r="M188" s="557"/>
      <c r="N188" s="560"/>
      <c r="O188" s="556"/>
      <c r="P188" s="557"/>
      <c r="Q188" s="242"/>
      <c r="R188" s="25"/>
      <c r="S188" s="26">
        <v>25</v>
      </c>
      <c r="T188" s="169">
        <v>2</v>
      </c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</row>
    <row r="189" spans="1:20" s="171" customFormat="1" ht="12" thickBot="1">
      <c r="A189" s="525">
        <v>38</v>
      </c>
      <c r="B189" s="769" t="s">
        <v>177</v>
      </c>
      <c r="C189" s="541">
        <v>20</v>
      </c>
      <c r="D189" s="541">
        <v>20</v>
      </c>
      <c r="E189" s="240">
        <v>40</v>
      </c>
      <c r="F189" s="240">
        <v>35</v>
      </c>
      <c r="G189" s="542">
        <v>75</v>
      </c>
      <c r="H189" s="542">
        <v>3</v>
      </c>
      <c r="I189" s="543"/>
      <c r="J189" s="544"/>
      <c r="K189" s="545"/>
      <c r="L189" s="291"/>
      <c r="M189" s="544"/>
      <c r="N189" s="242"/>
      <c r="O189" s="543"/>
      <c r="P189" s="544"/>
      <c r="Q189" s="242"/>
      <c r="R189" s="25">
        <v>20</v>
      </c>
      <c r="S189" s="26">
        <v>20</v>
      </c>
      <c r="T189" s="169">
        <v>3</v>
      </c>
    </row>
    <row r="190" spans="1:20" s="171" customFormat="1" ht="12" thickBot="1">
      <c r="A190" s="525">
        <v>39</v>
      </c>
      <c r="B190" s="769" t="s">
        <v>178</v>
      </c>
      <c r="C190" s="541">
        <v>25</v>
      </c>
      <c r="D190" s="541"/>
      <c r="E190" s="240">
        <v>25</v>
      </c>
      <c r="F190" s="240">
        <v>25</v>
      </c>
      <c r="G190" s="542">
        <v>50</v>
      </c>
      <c r="H190" s="542">
        <v>2</v>
      </c>
      <c r="I190" s="543"/>
      <c r="J190" s="544"/>
      <c r="K190" s="545"/>
      <c r="L190" s="291">
        <v>25</v>
      </c>
      <c r="M190" s="544"/>
      <c r="N190" s="242">
        <v>2</v>
      </c>
      <c r="O190" s="543"/>
      <c r="P190" s="544"/>
      <c r="Q190" s="242"/>
      <c r="R190" s="25"/>
      <c r="S190" s="26"/>
      <c r="T190" s="169"/>
    </row>
    <row r="191" spans="1:20" s="171" customFormat="1" ht="23.25" thickBot="1">
      <c r="A191" s="525">
        <v>40</v>
      </c>
      <c r="B191" s="770" t="s">
        <v>179</v>
      </c>
      <c r="C191" s="541"/>
      <c r="D191" s="541">
        <v>25</v>
      </c>
      <c r="E191" s="240">
        <v>25</v>
      </c>
      <c r="F191" s="240">
        <v>25</v>
      </c>
      <c r="G191" s="542">
        <v>50</v>
      </c>
      <c r="H191" s="542">
        <v>2</v>
      </c>
      <c r="I191" s="543"/>
      <c r="J191" s="544"/>
      <c r="K191" s="545"/>
      <c r="L191" s="291"/>
      <c r="M191" s="20">
        <v>25</v>
      </c>
      <c r="N191" s="242">
        <v>2</v>
      </c>
      <c r="O191" s="543"/>
      <c r="P191" s="544"/>
      <c r="Q191" s="242"/>
      <c r="R191" s="25"/>
      <c r="S191" s="26"/>
      <c r="T191" s="169"/>
    </row>
    <row r="192" spans="1:20" s="132" customFormat="1" ht="12" thickBot="1">
      <c r="A192" s="525">
        <v>41</v>
      </c>
      <c r="B192" s="769" t="s">
        <v>73</v>
      </c>
      <c r="C192" s="194"/>
      <c r="D192" s="194">
        <v>30</v>
      </c>
      <c r="E192" s="199">
        <v>30</v>
      </c>
      <c r="F192" s="199">
        <v>20</v>
      </c>
      <c r="G192" s="195">
        <v>50</v>
      </c>
      <c r="H192" s="195">
        <v>2</v>
      </c>
      <c r="I192" s="175"/>
      <c r="J192" s="176"/>
      <c r="K192" s="177"/>
      <c r="L192" s="200"/>
      <c r="M192" s="179">
        <v>30</v>
      </c>
      <c r="N192" s="178">
        <v>2</v>
      </c>
      <c r="O192" s="175"/>
      <c r="P192" s="176"/>
      <c r="Q192" s="178"/>
      <c r="R192" s="200"/>
      <c r="S192" s="26"/>
      <c r="T192" s="169"/>
    </row>
    <row r="193" spans="1:20" s="132" customFormat="1" ht="12" thickBot="1">
      <c r="A193" s="525">
        <v>42</v>
      </c>
      <c r="B193" s="769" t="s">
        <v>71</v>
      </c>
      <c r="C193" s="194">
        <v>15</v>
      </c>
      <c r="D193" s="194"/>
      <c r="E193" s="199">
        <v>15</v>
      </c>
      <c r="F193" s="199">
        <v>10</v>
      </c>
      <c r="G193" s="195">
        <v>25</v>
      </c>
      <c r="H193" s="195">
        <v>1</v>
      </c>
      <c r="I193" s="175"/>
      <c r="J193" s="176"/>
      <c r="K193" s="177"/>
      <c r="L193" s="200"/>
      <c r="M193" s="176"/>
      <c r="N193" s="178"/>
      <c r="O193" s="200">
        <v>15</v>
      </c>
      <c r="P193" s="176"/>
      <c r="Q193" s="178">
        <v>1</v>
      </c>
      <c r="R193" s="200"/>
      <c r="S193" s="179"/>
      <c r="T193" s="178"/>
    </row>
    <row r="194" spans="1:20" s="132" customFormat="1" ht="12" thickBot="1">
      <c r="A194" s="525">
        <v>43</v>
      </c>
      <c r="B194" s="769" t="s">
        <v>72</v>
      </c>
      <c r="C194" s="279">
        <v>30</v>
      </c>
      <c r="D194" s="279"/>
      <c r="E194" s="280">
        <v>30</v>
      </c>
      <c r="F194" s="280">
        <v>20</v>
      </c>
      <c r="G194" s="281">
        <v>50</v>
      </c>
      <c r="H194" s="281">
        <v>2</v>
      </c>
      <c r="I194" s="323"/>
      <c r="J194" s="318"/>
      <c r="K194" s="357"/>
      <c r="L194" s="320"/>
      <c r="M194" s="321"/>
      <c r="N194" s="358"/>
      <c r="O194" s="359"/>
      <c r="P194" s="359"/>
      <c r="Q194" s="360"/>
      <c r="R194" s="320">
        <v>30</v>
      </c>
      <c r="S194" s="321"/>
      <c r="T194" s="358">
        <v>2</v>
      </c>
    </row>
    <row r="195" spans="1:39" s="65" customFormat="1" ht="12" thickBot="1">
      <c r="A195" s="148"/>
      <c r="B195" s="98" t="s">
        <v>39</v>
      </c>
      <c r="C195" s="123">
        <f aca="true" t="shared" si="16" ref="C195:H195">SUM(C169:C194)</f>
        <v>370</v>
      </c>
      <c r="D195" s="328">
        <f t="shared" si="16"/>
        <v>410</v>
      </c>
      <c r="E195" s="328">
        <f t="shared" si="16"/>
        <v>780</v>
      </c>
      <c r="F195" s="328">
        <f t="shared" si="16"/>
        <v>675</v>
      </c>
      <c r="G195" s="328">
        <f t="shared" si="16"/>
        <v>1455</v>
      </c>
      <c r="H195" s="328">
        <f t="shared" si="16"/>
        <v>58</v>
      </c>
      <c r="I195" s="336"/>
      <c r="J195" s="337"/>
      <c r="K195" s="338"/>
      <c r="L195" s="339">
        <f aca="true" t="shared" si="17" ref="L195:T195">SUM(L169:L194)</f>
        <v>105</v>
      </c>
      <c r="M195" s="340">
        <f t="shared" si="17"/>
        <v>140</v>
      </c>
      <c r="N195" s="340">
        <f t="shared" si="17"/>
        <v>18</v>
      </c>
      <c r="O195" s="340">
        <f t="shared" si="17"/>
        <v>140</v>
      </c>
      <c r="P195" s="340">
        <f t="shared" si="17"/>
        <v>125</v>
      </c>
      <c r="Q195" s="340">
        <f t="shared" si="17"/>
        <v>20</v>
      </c>
      <c r="R195" s="340">
        <f t="shared" si="17"/>
        <v>125</v>
      </c>
      <c r="S195" s="340">
        <f t="shared" si="17"/>
        <v>145</v>
      </c>
      <c r="T195" s="348">
        <f t="shared" si="17"/>
        <v>20</v>
      </c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</row>
    <row r="196" spans="1:46" ht="11.25">
      <c r="A196" s="112"/>
      <c r="B196" s="620" t="s">
        <v>150</v>
      </c>
      <c r="C196" s="349">
        <f aca="true" t="shared" si="18" ref="C196:T196">C26+C195</f>
        <v>635</v>
      </c>
      <c r="D196" s="122">
        <f t="shared" si="18"/>
        <v>665</v>
      </c>
      <c r="E196" s="122">
        <f t="shared" si="18"/>
        <v>1300</v>
      </c>
      <c r="F196" s="122">
        <f t="shared" si="18"/>
        <v>1530</v>
      </c>
      <c r="G196" s="122">
        <f t="shared" si="18"/>
        <v>2830</v>
      </c>
      <c r="H196" s="122">
        <f t="shared" si="18"/>
        <v>113</v>
      </c>
      <c r="I196" s="639">
        <f t="shared" si="18"/>
        <v>200</v>
      </c>
      <c r="J196" s="641">
        <f t="shared" si="18"/>
        <v>185</v>
      </c>
      <c r="K196" s="640">
        <f t="shared" si="18"/>
        <v>30</v>
      </c>
      <c r="L196" s="642">
        <f t="shared" si="18"/>
        <v>160</v>
      </c>
      <c r="M196" s="641">
        <f t="shared" si="18"/>
        <v>195</v>
      </c>
      <c r="N196" s="641">
        <f>N26+N195+N197</f>
        <v>30</v>
      </c>
      <c r="O196" s="641">
        <f t="shared" si="18"/>
        <v>150</v>
      </c>
      <c r="P196" s="641">
        <f t="shared" si="18"/>
        <v>140</v>
      </c>
      <c r="Q196" s="641">
        <f>Q26+Q195+Q197</f>
        <v>30</v>
      </c>
      <c r="R196" s="641">
        <f t="shared" si="18"/>
        <v>125</v>
      </c>
      <c r="S196" s="641">
        <f t="shared" si="18"/>
        <v>145</v>
      </c>
      <c r="T196" s="640">
        <f t="shared" si="18"/>
        <v>30</v>
      </c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192"/>
      <c r="AO196" s="118"/>
      <c r="AP196" s="118"/>
      <c r="AQ196" s="118"/>
      <c r="AR196" s="118"/>
      <c r="AS196" s="118"/>
      <c r="AT196" s="118"/>
    </row>
    <row r="197" spans="1:46" ht="11.25">
      <c r="A197" s="489">
        <v>44</v>
      </c>
      <c r="B197" s="474" t="s">
        <v>130</v>
      </c>
      <c r="C197" s="216"/>
      <c r="D197" s="216"/>
      <c r="E197" s="691">
        <v>200</v>
      </c>
      <c r="F197" s="484"/>
      <c r="G197" s="484">
        <v>200</v>
      </c>
      <c r="H197" s="216">
        <v>7</v>
      </c>
      <c r="I197" s="216"/>
      <c r="J197" s="216"/>
      <c r="K197" s="216"/>
      <c r="L197" s="214"/>
      <c r="M197" s="710" t="s">
        <v>106</v>
      </c>
      <c r="N197" s="710">
        <v>3</v>
      </c>
      <c r="O197" s="216"/>
      <c r="P197" s="710" t="s">
        <v>106</v>
      </c>
      <c r="Q197" s="710">
        <v>4</v>
      </c>
      <c r="R197" s="216"/>
      <c r="S197" s="216"/>
      <c r="T197" s="21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192"/>
      <c r="AO197" s="118"/>
      <c r="AP197" s="118"/>
      <c r="AQ197" s="118"/>
      <c r="AR197" s="118"/>
      <c r="AS197" s="118"/>
      <c r="AT197" s="118"/>
    </row>
    <row r="198" spans="1:46" ht="11.25">
      <c r="A198" s="489"/>
      <c r="B198" s="621" t="s">
        <v>151</v>
      </c>
      <c r="C198" s="512"/>
      <c r="D198" s="512"/>
      <c r="E198" s="625">
        <f>E196+E197</f>
        <v>1500</v>
      </c>
      <c r="F198" s="512"/>
      <c r="G198" s="512"/>
      <c r="H198" s="512"/>
      <c r="I198" s="512"/>
      <c r="J198" s="512"/>
      <c r="K198" s="512"/>
      <c r="L198" s="513"/>
      <c r="M198" s="512"/>
      <c r="N198" s="512"/>
      <c r="O198" s="512"/>
      <c r="P198" s="512"/>
      <c r="Q198" s="512"/>
      <c r="R198" s="512"/>
      <c r="S198" s="512"/>
      <c r="T198" s="512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192"/>
      <c r="AO198" s="118"/>
      <c r="AP198" s="118"/>
      <c r="AQ198" s="118"/>
      <c r="AR198" s="118"/>
      <c r="AS198" s="118"/>
      <c r="AT198" s="118"/>
    </row>
    <row r="199" spans="1:46" s="67" customFormat="1" ht="11.25">
      <c r="A199" s="47"/>
      <c r="C199" s="221">
        <f>C196*100/E196</f>
        <v>48.84615384615385</v>
      </c>
      <c r="D199" s="222">
        <f>100-C199</f>
        <v>51.15384615384615</v>
      </c>
      <c r="E199" s="95"/>
      <c r="F199" s="94"/>
      <c r="G199" s="94"/>
      <c r="H199" s="55"/>
      <c r="I199" s="47"/>
      <c r="J199" s="47"/>
      <c r="K199" s="56"/>
      <c r="L199" s="47"/>
      <c r="M199" s="47"/>
      <c r="N199" s="218"/>
      <c r="O199" s="47"/>
      <c r="P199" s="47"/>
      <c r="Q199" s="218"/>
      <c r="R199" s="47"/>
      <c r="S199" s="47"/>
      <c r="T199" s="56"/>
      <c r="U199" s="60"/>
      <c r="V199" s="60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2"/>
      <c r="AO199" s="63"/>
      <c r="AP199" s="63"/>
      <c r="AQ199" s="63"/>
      <c r="AR199" s="63"/>
      <c r="AS199" s="63"/>
      <c r="AT199" s="63"/>
    </row>
    <row r="200" spans="21:40" ht="11.25"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150"/>
    </row>
    <row r="201" spans="14:40" ht="12" customHeight="1">
      <c r="N201" s="57"/>
      <c r="Q201" s="57"/>
      <c r="T201" s="57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150"/>
    </row>
    <row r="202" spans="20:40" ht="12" thickBot="1">
      <c r="T202" s="254">
        <f>SUM(T196:T200)</f>
        <v>30</v>
      </c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150"/>
    </row>
    <row r="203" spans="1:40" ht="12" customHeight="1" thickBot="1">
      <c r="A203" s="859" t="s">
        <v>134</v>
      </c>
      <c r="B203" s="860"/>
      <c r="C203" s="801" t="s">
        <v>5</v>
      </c>
      <c r="D203" s="801" t="s">
        <v>6</v>
      </c>
      <c r="E203" s="801" t="s">
        <v>7</v>
      </c>
      <c r="F203" s="801" t="s">
        <v>8</v>
      </c>
      <c r="G203" s="803" t="s">
        <v>3</v>
      </c>
      <c r="H203" s="863" t="s">
        <v>4</v>
      </c>
      <c r="I203" s="790" t="s">
        <v>30</v>
      </c>
      <c r="J203" s="791"/>
      <c r="K203" s="792"/>
      <c r="L203" s="790" t="s">
        <v>31</v>
      </c>
      <c r="M203" s="791"/>
      <c r="N203" s="792"/>
      <c r="O203" s="790" t="s">
        <v>32</v>
      </c>
      <c r="P203" s="791"/>
      <c r="Q203" s="792"/>
      <c r="R203" s="790" t="s">
        <v>33</v>
      </c>
      <c r="S203" s="791"/>
      <c r="T203" s="792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150"/>
    </row>
    <row r="204" spans="1:40" ht="23.25" thickBot="1">
      <c r="A204" s="861"/>
      <c r="B204" s="862"/>
      <c r="C204" s="802"/>
      <c r="D204" s="802"/>
      <c r="E204" s="802"/>
      <c r="F204" s="802"/>
      <c r="G204" s="804"/>
      <c r="H204" s="864"/>
      <c r="I204" s="34" t="s">
        <v>13</v>
      </c>
      <c r="J204" s="33" t="s">
        <v>14</v>
      </c>
      <c r="K204" s="105" t="s">
        <v>4</v>
      </c>
      <c r="L204" s="30" t="s">
        <v>13</v>
      </c>
      <c r="M204" s="604" t="s">
        <v>14</v>
      </c>
      <c r="N204" s="255" t="s">
        <v>4</v>
      </c>
      <c r="O204" s="604" t="s">
        <v>5</v>
      </c>
      <c r="P204" s="604" t="s">
        <v>14</v>
      </c>
      <c r="Q204" s="255" t="s">
        <v>4</v>
      </c>
      <c r="R204" s="604" t="s">
        <v>13</v>
      </c>
      <c r="S204" s="604" t="s">
        <v>14</v>
      </c>
      <c r="T204" s="463" t="s">
        <v>4</v>
      </c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150"/>
    </row>
    <row r="205" spans="1:40" ht="12">
      <c r="A205" s="191">
        <v>18</v>
      </c>
      <c r="B205" s="368" t="s">
        <v>41</v>
      </c>
      <c r="C205" s="369">
        <v>30</v>
      </c>
      <c r="D205" s="370">
        <v>60</v>
      </c>
      <c r="E205" s="370">
        <v>90</v>
      </c>
      <c r="F205" s="371">
        <v>85</v>
      </c>
      <c r="G205" s="399">
        <v>175</v>
      </c>
      <c r="H205" s="461">
        <v>7</v>
      </c>
      <c r="I205" s="583"/>
      <c r="J205" s="583"/>
      <c r="K205" s="583"/>
      <c r="L205" s="269">
        <v>10</v>
      </c>
      <c r="M205" s="270">
        <v>20</v>
      </c>
      <c r="N205" s="362">
        <v>2</v>
      </c>
      <c r="O205" s="269">
        <v>10</v>
      </c>
      <c r="P205" s="270">
        <v>20</v>
      </c>
      <c r="Q205" s="362">
        <v>2</v>
      </c>
      <c r="R205" s="372">
        <v>10</v>
      </c>
      <c r="S205" s="369">
        <v>20</v>
      </c>
      <c r="T205" s="462">
        <v>3</v>
      </c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150"/>
    </row>
    <row r="206" spans="1:40" ht="12">
      <c r="A206" s="190">
        <v>19</v>
      </c>
      <c r="B206" s="755" t="s">
        <v>153</v>
      </c>
      <c r="C206" s="373">
        <v>15</v>
      </c>
      <c r="D206" s="373">
        <v>10</v>
      </c>
      <c r="E206" s="374">
        <f>SUM(C206:D206)</f>
        <v>25</v>
      </c>
      <c r="F206" s="375">
        <v>25</v>
      </c>
      <c r="G206" s="400">
        <f>E206+F206</f>
        <v>50</v>
      </c>
      <c r="H206" s="376">
        <v>2</v>
      </c>
      <c r="I206" s="25"/>
      <c r="J206" s="26"/>
      <c r="K206" s="202"/>
      <c r="L206" s="373">
        <v>15</v>
      </c>
      <c r="M206" s="373">
        <v>10</v>
      </c>
      <c r="N206" s="377">
        <v>2</v>
      </c>
      <c r="O206" s="378"/>
      <c r="P206" s="379"/>
      <c r="Q206" s="380"/>
      <c r="R206" s="378"/>
      <c r="S206" s="379"/>
      <c r="T206" s="202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150"/>
    </row>
    <row r="207" spans="1:40" ht="12">
      <c r="A207" s="190">
        <v>20</v>
      </c>
      <c r="B207" s="755" t="s">
        <v>156</v>
      </c>
      <c r="C207" s="373">
        <v>40</v>
      </c>
      <c r="D207" s="373"/>
      <c r="E207" s="374">
        <f>SUM(C207:D207)</f>
        <v>40</v>
      </c>
      <c r="F207" s="375">
        <v>35</v>
      </c>
      <c r="G207" s="400">
        <v>75</v>
      </c>
      <c r="H207" s="376">
        <v>3</v>
      </c>
      <c r="I207" s="200"/>
      <c r="J207" s="179"/>
      <c r="K207" s="201"/>
      <c r="L207" s="373">
        <v>40</v>
      </c>
      <c r="M207" s="373"/>
      <c r="N207" s="377">
        <v>3</v>
      </c>
      <c r="O207" s="378"/>
      <c r="P207" s="379"/>
      <c r="Q207" s="380"/>
      <c r="R207" s="378"/>
      <c r="S207" s="379"/>
      <c r="T207" s="202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150"/>
    </row>
    <row r="208" spans="1:40" ht="16.5" customHeight="1">
      <c r="A208" s="190">
        <v>21</v>
      </c>
      <c r="B208" s="755" t="s">
        <v>154</v>
      </c>
      <c r="C208" s="373">
        <v>40</v>
      </c>
      <c r="D208" s="373"/>
      <c r="E208" s="374">
        <f>SUM(C208:D208)</f>
        <v>40</v>
      </c>
      <c r="F208" s="375">
        <v>35</v>
      </c>
      <c r="G208" s="400">
        <v>75</v>
      </c>
      <c r="H208" s="376">
        <v>3</v>
      </c>
      <c r="I208" s="25"/>
      <c r="J208" s="26"/>
      <c r="K208" s="202"/>
      <c r="L208" s="373">
        <v>40</v>
      </c>
      <c r="M208" s="373"/>
      <c r="N208" s="377">
        <v>3</v>
      </c>
      <c r="O208" s="378"/>
      <c r="P208" s="379"/>
      <c r="Q208" s="380"/>
      <c r="R208" s="378"/>
      <c r="S208" s="379"/>
      <c r="T208" s="202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150"/>
    </row>
    <row r="209" spans="1:40" ht="12">
      <c r="A209" s="190">
        <v>22</v>
      </c>
      <c r="B209" s="755" t="s">
        <v>135</v>
      </c>
      <c r="C209" s="373">
        <v>20</v>
      </c>
      <c r="D209" s="373">
        <v>20</v>
      </c>
      <c r="E209" s="374">
        <v>40</v>
      </c>
      <c r="F209" s="375">
        <v>35</v>
      </c>
      <c r="G209" s="400">
        <f>E209+F209</f>
        <v>75</v>
      </c>
      <c r="H209" s="376">
        <v>3</v>
      </c>
      <c r="I209" s="25"/>
      <c r="J209" s="26"/>
      <c r="K209" s="202"/>
      <c r="L209" s="379"/>
      <c r="M209" s="379"/>
      <c r="N209" s="380"/>
      <c r="O209" s="381">
        <v>20</v>
      </c>
      <c r="P209" s="373">
        <v>20</v>
      </c>
      <c r="Q209" s="377">
        <v>3</v>
      </c>
      <c r="R209" s="382"/>
      <c r="S209" s="383"/>
      <c r="T209" s="202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150"/>
    </row>
    <row r="210" spans="1:40" ht="12">
      <c r="A210" s="190">
        <v>23</v>
      </c>
      <c r="B210" s="755" t="s">
        <v>139</v>
      </c>
      <c r="C210" s="373">
        <v>20</v>
      </c>
      <c r="D210" s="373">
        <v>20</v>
      </c>
      <c r="E210" s="374">
        <v>40</v>
      </c>
      <c r="F210" s="375">
        <v>35</v>
      </c>
      <c r="G210" s="400">
        <v>75</v>
      </c>
      <c r="H210" s="376">
        <v>3</v>
      </c>
      <c r="I210" s="25"/>
      <c r="J210" s="26"/>
      <c r="K210" s="202"/>
      <c r="L210" s="758"/>
      <c r="M210" s="730"/>
      <c r="N210" s="731"/>
      <c r="O210" s="381"/>
      <c r="P210" s="373"/>
      <c r="Q210" s="377"/>
      <c r="R210" s="718">
        <v>20</v>
      </c>
      <c r="S210" s="719">
        <v>20</v>
      </c>
      <c r="T210" s="720">
        <v>3</v>
      </c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150"/>
    </row>
    <row r="211" spans="1:40" ht="12">
      <c r="A211" s="190">
        <v>24</v>
      </c>
      <c r="B211" s="755" t="s">
        <v>136</v>
      </c>
      <c r="C211" s="373">
        <v>15</v>
      </c>
      <c r="D211" s="373">
        <v>25</v>
      </c>
      <c r="E211" s="374">
        <v>40</v>
      </c>
      <c r="F211" s="375">
        <v>35</v>
      </c>
      <c r="G211" s="400">
        <f>E211+F211</f>
        <v>75</v>
      </c>
      <c r="H211" s="376">
        <v>3</v>
      </c>
      <c r="I211" s="25"/>
      <c r="J211" s="26"/>
      <c r="K211" s="202"/>
      <c r="L211" s="379"/>
      <c r="M211" s="379"/>
      <c r="N211" s="380"/>
      <c r="O211" s="381">
        <v>15</v>
      </c>
      <c r="P211" s="373">
        <v>25</v>
      </c>
      <c r="Q211" s="377">
        <v>3</v>
      </c>
      <c r="R211" s="382"/>
      <c r="S211" s="383"/>
      <c r="T211" s="202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150"/>
    </row>
    <row r="212" spans="1:40" ht="22.5">
      <c r="A212" s="190">
        <v>25</v>
      </c>
      <c r="B212" s="755" t="s">
        <v>143</v>
      </c>
      <c r="C212" s="373">
        <v>25</v>
      </c>
      <c r="D212" s="373"/>
      <c r="E212" s="374">
        <v>25</v>
      </c>
      <c r="F212" s="375">
        <v>25</v>
      </c>
      <c r="G212" s="400">
        <v>50</v>
      </c>
      <c r="H212" s="376">
        <v>2</v>
      </c>
      <c r="I212" s="25"/>
      <c r="J212" s="26"/>
      <c r="K212" s="202"/>
      <c r="L212" s="379"/>
      <c r="M212" s="379"/>
      <c r="N212" s="380"/>
      <c r="O212" s="759"/>
      <c r="P212" s="730"/>
      <c r="Q212" s="731"/>
      <c r="R212" s="718">
        <v>25</v>
      </c>
      <c r="S212" s="719"/>
      <c r="T212" s="720">
        <v>2</v>
      </c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150"/>
    </row>
    <row r="213" spans="1:40" ht="12">
      <c r="A213" s="190">
        <v>26</v>
      </c>
      <c r="B213" s="756" t="s">
        <v>144</v>
      </c>
      <c r="C213" s="373">
        <v>10</v>
      </c>
      <c r="D213" s="384" t="s">
        <v>140</v>
      </c>
      <c r="E213" s="374">
        <v>25</v>
      </c>
      <c r="F213" s="375">
        <v>25</v>
      </c>
      <c r="G213" s="400">
        <v>50</v>
      </c>
      <c r="H213" s="376">
        <v>2</v>
      </c>
      <c r="I213" s="25"/>
      <c r="J213" s="26"/>
      <c r="K213" s="202"/>
      <c r="L213" s="379"/>
      <c r="M213" s="383"/>
      <c r="N213" s="380"/>
      <c r="O213" s="381">
        <v>10</v>
      </c>
      <c r="P213" s="384" t="s">
        <v>140</v>
      </c>
      <c r="Q213" s="377">
        <v>2</v>
      </c>
      <c r="R213" s="378"/>
      <c r="S213" s="379"/>
      <c r="T213" s="202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150"/>
    </row>
    <row r="214" spans="1:40" ht="12">
      <c r="A214" s="190">
        <v>27</v>
      </c>
      <c r="B214" s="755" t="s">
        <v>137</v>
      </c>
      <c r="C214" s="373">
        <v>25</v>
      </c>
      <c r="D214" s="373"/>
      <c r="E214" s="374">
        <f>SUM(C214:D214)</f>
        <v>25</v>
      </c>
      <c r="F214" s="375">
        <v>25</v>
      </c>
      <c r="G214" s="400">
        <f>E214+F214</f>
        <v>50</v>
      </c>
      <c r="H214" s="376">
        <v>2</v>
      </c>
      <c r="I214" s="25"/>
      <c r="J214" s="26"/>
      <c r="K214" s="202"/>
      <c r="L214" s="381">
        <v>25</v>
      </c>
      <c r="M214" s="373"/>
      <c r="N214" s="377">
        <v>2</v>
      </c>
      <c r="O214" s="381"/>
      <c r="P214" s="373"/>
      <c r="Q214" s="377"/>
      <c r="R214" s="382"/>
      <c r="S214" s="383"/>
      <c r="T214" s="202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150"/>
    </row>
    <row r="215" spans="1:40" ht="12">
      <c r="A215" s="190">
        <v>28</v>
      </c>
      <c r="B215" s="755" t="s">
        <v>145</v>
      </c>
      <c r="C215" s="373">
        <v>5</v>
      </c>
      <c r="D215" s="373">
        <v>10</v>
      </c>
      <c r="E215" s="374">
        <f>SUM(C215:D215)</f>
        <v>15</v>
      </c>
      <c r="F215" s="375">
        <v>10</v>
      </c>
      <c r="G215" s="400">
        <v>25</v>
      </c>
      <c r="H215" s="376">
        <v>1</v>
      </c>
      <c r="I215" s="25"/>
      <c r="J215" s="26"/>
      <c r="K215" s="202"/>
      <c r="L215" s="381"/>
      <c r="M215" s="379"/>
      <c r="N215" s="380"/>
      <c r="O215" s="582">
        <v>5</v>
      </c>
      <c r="P215" s="373">
        <v>10</v>
      </c>
      <c r="Q215" s="377">
        <v>1</v>
      </c>
      <c r="R215" s="382"/>
      <c r="S215" s="383"/>
      <c r="T215" s="202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150"/>
    </row>
    <row r="216" spans="1:40" ht="12">
      <c r="A216" s="190">
        <v>29</v>
      </c>
      <c r="B216" s="755" t="s">
        <v>155</v>
      </c>
      <c r="C216" s="373">
        <v>15</v>
      </c>
      <c r="D216" s="373"/>
      <c r="E216" s="374">
        <v>15</v>
      </c>
      <c r="F216" s="375">
        <v>10</v>
      </c>
      <c r="G216" s="400">
        <v>25</v>
      </c>
      <c r="H216" s="376">
        <v>1</v>
      </c>
      <c r="I216" s="25"/>
      <c r="J216" s="26"/>
      <c r="K216" s="202"/>
      <c r="L216" s="379"/>
      <c r="M216" s="379"/>
      <c r="N216" s="380"/>
      <c r="O216" s="381">
        <v>15</v>
      </c>
      <c r="P216" s="373"/>
      <c r="Q216" s="377">
        <v>1</v>
      </c>
      <c r="R216" s="382"/>
      <c r="S216" s="383"/>
      <c r="T216" s="202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150"/>
    </row>
    <row r="217" spans="1:40" ht="12">
      <c r="A217" s="190">
        <v>30</v>
      </c>
      <c r="B217" s="755" t="s">
        <v>146</v>
      </c>
      <c r="C217" s="373">
        <v>20</v>
      </c>
      <c r="D217" s="373">
        <v>15</v>
      </c>
      <c r="E217" s="374">
        <f>SUM(C217:D217)</f>
        <v>35</v>
      </c>
      <c r="F217" s="375">
        <v>20</v>
      </c>
      <c r="G217" s="400">
        <f aca="true" t="shared" si="19" ref="G217:G222">E217+F217</f>
        <v>55</v>
      </c>
      <c r="H217" s="376">
        <v>2</v>
      </c>
      <c r="I217" s="25"/>
      <c r="J217" s="26"/>
      <c r="K217" s="202"/>
      <c r="L217" s="379"/>
      <c r="M217" s="379"/>
      <c r="N217" s="380"/>
      <c r="O217" s="381">
        <v>20</v>
      </c>
      <c r="P217" s="373">
        <v>15</v>
      </c>
      <c r="Q217" s="377">
        <v>2</v>
      </c>
      <c r="R217" s="382"/>
      <c r="S217" s="383"/>
      <c r="T217" s="202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150"/>
    </row>
    <row r="218" spans="1:40" ht="12">
      <c r="A218" s="190">
        <v>31</v>
      </c>
      <c r="B218" s="755" t="s">
        <v>157</v>
      </c>
      <c r="C218" s="373">
        <v>10</v>
      </c>
      <c r="D218" s="373">
        <v>15</v>
      </c>
      <c r="E218" s="374">
        <v>25</v>
      </c>
      <c r="F218" s="375">
        <v>25</v>
      </c>
      <c r="G218" s="400">
        <f t="shared" si="19"/>
        <v>50</v>
      </c>
      <c r="H218" s="376">
        <v>2</v>
      </c>
      <c r="I218" s="25"/>
      <c r="J218" s="26"/>
      <c r="K218" s="202"/>
      <c r="L218" s="379"/>
      <c r="M218" s="379"/>
      <c r="N218" s="380"/>
      <c r="O218" s="381">
        <v>10</v>
      </c>
      <c r="P218" s="373">
        <v>15</v>
      </c>
      <c r="Q218" s="377">
        <v>2</v>
      </c>
      <c r="R218" s="378"/>
      <c r="S218" s="379"/>
      <c r="T218" s="380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150"/>
    </row>
    <row r="219" spans="1:40" ht="12">
      <c r="A219" s="190">
        <v>32</v>
      </c>
      <c r="B219" s="755" t="s">
        <v>138</v>
      </c>
      <c r="C219" s="373">
        <v>25</v>
      </c>
      <c r="D219" s="373"/>
      <c r="E219" s="374">
        <f>SUM(C219:D219)</f>
        <v>25</v>
      </c>
      <c r="F219" s="375">
        <v>25</v>
      </c>
      <c r="G219" s="400">
        <f t="shared" si="19"/>
        <v>50</v>
      </c>
      <c r="H219" s="376">
        <v>2</v>
      </c>
      <c r="I219" s="25"/>
      <c r="J219" s="26"/>
      <c r="K219" s="202"/>
      <c r="L219" s="379">
        <v>25</v>
      </c>
      <c r="M219" s="379"/>
      <c r="N219" s="380">
        <v>2</v>
      </c>
      <c r="O219" s="378"/>
      <c r="P219" s="379"/>
      <c r="Q219" s="380"/>
      <c r="R219" s="381"/>
      <c r="S219" s="373"/>
      <c r="T219" s="380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150"/>
    </row>
    <row r="220" spans="1:40" ht="22.5">
      <c r="A220" s="190">
        <v>33</v>
      </c>
      <c r="B220" s="755" t="s">
        <v>147</v>
      </c>
      <c r="C220" s="373">
        <v>20</v>
      </c>
      <c r="D220" s="373">
        <v>20</v>
      </c>
      <c r="E220" s="374">
        <v>40</v>
      </c>
      <c r="F220" s="375">
        <v>35</v>
      </c>
      <c r="G220" s="400">
        <f t="shared" si="19"/>
        <v>75</v>
      </c>
      <c r="H220" s="376">
        <v>3</v>
      </c>
      <c r="I220" s="25"/>
      <c r="J220" s="26"/>
      <c r="K220" s="202"/>
      <c r="L220" s="379"/>
      <c r="M220" s="379"/>
      <c r="N220" s="380"/>
      <c r="O220" s="385"/>
      <c r="P220" s="386"/>
      <c r="Q220" s="387"/>
      <c r="R220" s="381">
        <v>20</v>
      </c>
      <c r="S220" s="373">
        <v>20</v>
      </c>
      <c r="T220" s="380">
        <v>3</v>
      </c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150"/>
    </row>
    <row r="221" spans="1:40" ht="12">
      <c r="A221" s="190">
        <v>34</v>
      </c>
      <c r="B221" s="755" t="s">
        <v>45</v>
      </c>
      <c r="C221" s="373">
        <v>10</v>
      </c>
      <c r="D221" s="373">
        <v>15</v>
      </c>
      <c r="E221" s="374">
        <f>SUM(C221:D221)</f>
        <v>25</v>
      </c>
      <c r="F221" s="375">
        <v>25</v>
      </c>
      <c r="G221" s="400">
        <f t="shared" si="19"/>
        <v>50</v>
      </c>
      <c r="H221" s="376">
        <v>2</v>
      </c>
      <c r="I221" s="25"/>
      <c r="J221" s="26"/>
      <c r="K221" s="202"/>
      <c r="L221" s="379"/>
      <c r="M221" s="379"/>
      <c r="N221" s="380"/>
      <c r="O221" s="760"/>
      <c r="P221" s="761"/>
      <c r="Q221" s="762"/>
      <c r="R221" s="715">
        <v>10</v>
      </c>
      <c r="S221" s="716">
        <v>15</v>
      </c>
      <c r="T221" s="717">
        <v>2</v>
      </c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150"/>
    </row>
    <row r="222" spans="1:40" ht="12">
      <c r="A222" s="190">
        <v>35</v>
      </c>
      <c r="B222" s="755" t="s">
        <v>148</v>
      </c>
      <c r="C222" s="373">
        <v>10</v>
      </c>
      <c r="D222" s="373">
        <v>30</v>
      </c>
      <c r="E222" s="374">
        <f>SUM(C222:D222)</f>
        <v>40</v>
      </c>
      <c r="F222" s="375">
        <v>35</v>
      </c>
      <c r="G222" s="400">
        <f t="shared" si="19"/>
        <v>75</v>
      </c>
      <c r="H222" s="376">
        <v>3</v>
      </c>
      <c r="I222" s="25"/>
      <c r="J222" s="26"/>
      <c r="K222" s="202"/>
      <c r="L222" s="379"/>
      <c r="M222" s="379"/>
      <c r="N222" s="380"/>
      <c r="O222" s="385"/>
      <c r="P222" s="386"/>
      <c r="Q222" s="387"/>
      <c r="R222" s="381">
        <v>10</v>
      </c>
      <c r="S222" s="373">
        <v>30</v>
      </c>
      <c r="T222" s="380">
        <v>3</v>
      </c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150"/>
    </row>
    <row r="223" spans="1:40" ht="12">
      <c r="A223" s="190">
        <v>36</v>
      </c>
      <c r="B223" s="757" t="s">
        <v>149</v>
      </c>
      <c r="C223" s="373">
        <v>10</v>
      </c>
      <c r="D223" s="373">
        <v>15</v>
      </c>
      <c r="E223" s="374">
        <f>SUM(C223:D223)</f>
        <v>25</v>
      </c>
      <c r="F223" s="375">
        <v>25</v>
      </c>
      <c r="G223" s="400">
        <v>50</v>
      </c>
      <c r="H223" s="376">
        <v>2</v>
      </c>
      <c r="I223" s="200"/>
      <c r="J223" s="179"/>
      <c r="K223" s="201"/>
      <c r="L223" s="379"/>
      <c r="M223" s="379"/>
      <c r="N223" s="380"/>
      <c r="O223" s="378"/>
      <c r="P223" s="379"/>
      <c r="Q223" s="380"/>
      <c r="R223" s="381">
        <v>10</v>
      </c>
      <c r="S223" s="373">
        <v>15</v>
      </c>
      <c r="T223" s="380">
        <v>2</v>
      </c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150"/>
    </row>
    <row r="224" spans="1:40" ht="12">
      <c r="A224" s="190">
        <v>37</v>
      </c>
      <c r="B224" s="757" t="s">
        <v>141</v>
      </c>
      <c r="C224" s="373">
        <v>10</v>
      </c>
      <c r="D224" s="373">
        <v>15</v>
      </c>
      <c r="E224" s="374">
        <v>25</v>
      </c>
      <c r="F224" s="375">
        <v>25</v>
      </c>
      <c r="G224" s="400">
        <f>E224+F224</f>
        <v>50</v>
      </c>
      <c r="H224" s="376">
        <v>2</v>
      </c>
      <c r="I224" s="25"/>
      <c r="J224" s="26"/>
      <c r="K224" s="202"/>
      <c r="L224" s="379"/>
      <c r="M224" s="379"/>
      <c r="N224" s="380"/>
      <c r="O224" s="381">
        <v>10</v>
      </c>
      <c r="P224" s="379">
        <v>15</v>
      </c>
      <c r="Q224" s="380">
        <v>2</v>
      </c>
      <c r="R224" s="381"/>
      <c r="S224" s="379"/>
      <c r="T224" s="380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150"/>
    </row>
    <row r="225" spans="1:40" ht="12">
      <c r="A225" s="190">
        <v>38</v>
      </c>
      <c r="B225" s="388" t="s">
        <v>73</v>
      </c>
      <c r="C225" s="379"/>
      <c r="D225" s="373">
        <v>30</v>
      </c>
      <c r="E225" s="374">
        <v>30</v>
      </c>
      <c r="F225" s="375">
        <v>20</v>
      </c>
      <c r="G225" s="400">
        <f>E225+F225</f>
        <v>50</v>
      </c>
      <c r="H225" s="376">
        <v>2</v>
      </c>
      <c r="I225" s="119"/>
      <c r="J225" s="26"/>
      <c r="K225" s="202"/>
      <c r="L225" s="379"/>
      <c r="M225" s="373"/>
      <c r="N225" s="377"/>
      <c r="O225" s="378"/>
      <c r="P225" s="379">
        <v>30</v>
      </c>
      <c r="Q225" s="380">
        <v>2</v>
      </c>
      <c r="R225" s="378"/>
      <c r="S225" s="379"/>
      <c r="T225" s="380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150"/>
    </row>
    <row r="226" spans="1:40" ht="12">
      <c r="A226" s="190">
        <v>39</v>
      </c>
      <c r="B226" s="388" t="s">
        <v>74</v>
      </c>
      <c r="C226" s="379"/>
      <c r="D226" s="373">
        <v>30</v>
      </c>
      <c r="E226" s="374">
        <f>SUM(C226:D226)</f>
        <v>30</v>
      </c>
      <c r="F226" s="375">
        <v>20</v>
      </c>
      <c r="G226" s="400">
        <f>E226+F226</f>
        <v>50</v>
      </c>
      <c r="H226" s="376">
        <v>2</v>
      </c>
      <c r="I226" s="119"/>
      <c r="J226" s="26"/>
      <c r="K226" s="202"/>
      <c r="L226" s="379"/>
      <c r="M226" s="373">
        <v>30</v>
      </c>
      <c r="N226" s="377">
        <v>2</v>
      </c>
      <c r="O226" s="378"/>
      <c r="P226" s="386"/>
      <c r="Q226" s="387"/>
      <c r="R226" s="385"/>
      <c r="S226" s="386"/>
      <c r="T226" s="380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150"/>
    </row>
    <row r="227" spans="1:40" ht="12">
      <c r="A227" s="190">
        <v>40</v>
      </c>
      <c r="B227" s="388" t="s">
        <v>71</v>
      </c>
      <c r="C227" s="373">
        <v>30</v>
      </c>
      <c r="D227" s="379"/>
      <c r="E227" s="374">
        <f>SUM(C227:D227)</f>
        <v>30</v>
      </c>
      <c r="F227" s="375">
        <v>20</v>
      </c>
      <c r="G227" s="400">
        <f>E227+F227</f>
        <v>50</v>
      </c>
      <c r="H227" s="376">
        <v>2</v>
      </c>
      <c r="I227" s="119"/>
      <c r="J227" s="26"/>
      <c r="K227" s="202"/>
      <c r="L227" s="373">
        <v>30</v>
      </c>
      <c r="M227" s="379"/>
      <c r="N227" s="377">
        <v>2</v>
      </c>
      <c r="O227" s="378"/>
      <c r="P227" s="379"/>
      <c r="Q227" s="380"/>
      <c r="R227" s="389"/>
      <c r="S227" s="379"/>
      <c r="T227" s="380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150"/>
    </row>
    <row r="228" spans="1:40" ht="12.75" thickBot="1">
      <c r="A228" s="190">
        <v>41</v>
      </c>
      <c r="B228" s="388" t="s">
        <v>72</v>
      </c>
      <c r="C228" s="390">
        <v>30</v>
      </c>
      <c r="D228" s="391"/>
      <c r="E228" s="392">
        <f>SUM(C228:D228)</f>
        <v>30</v>
      </c>
      <c r="F228" s="393">
        <v>20</v>
      </c>
      <c r="G228" s="401">
        <f>E228+F228</f>
        <v>50</v>
      </c>
      <c r="H228" s="394">
        <v>2</v>
      </c>
      <c r="I228" s="363"/>
      <c r="J228" s="321"/>
      <c r="K228" s="322"/>
      <c r="L228" s="391"/>
      <c r="M228" s="391"/>
      <c r="N228" s="395"/>
      <c r="O228" s="396"/>
      <c r="P228" s="391"/>
      <c r="Q228" s="397"/>
      <c r="R228" s="398">
        <v>30</v>
      </c>
      <c r="S228" s="391"/>
      <c r="T228" s="380">
        <v>2</v>
      </c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150"/>
    </row>
    <row r="229" spans="1:40" ht="12" thickBot="1">
      <c r="A229" s="58"/>
      <c r="B229" s="98" t="s">
        <v>39</v>
      </c>
      <c r="C229" s="328">
        <f aca="true" t="shared" si="20" ref="C229:H229">SUM(C205:C228)</f>
        <v>435</v>
      </c>
      <c r="D229" s="328">
        <f t="shared" si="20"/>
        <v>330</v>
      </c>
      <c r="E229" s="328">
        <f t="shared" si="20"/>
        <v>780</v>
      </c>
      <c r="F229" s="328">
        <f t="shared" si="20"/>
        <v>675</v>
      </c>
      <c r="G229" s="328">
        <f t="shared" si="20"/>
        <v>1455</v>
      </c>
      <c r="H229" s="328">
        <f t="shared" si="20"/>
        <v>58</v>
      </c>
      <c r="I229" s="336"/>
      <c r="J229" s="337"/>
      <c r="K229" s="338"/>
      <c r="L229" s="339">
        <f aca="true" t="shared" si="21" ref="L229:T229">SUM(L205:L228)</f>
        <v>185</v>
      </c>
      <c r="M229" s="340">
        <f t="shared" si="21"/>
        <v>60</v>
      </c>
      <c r="N229" s="340">
        <f t="shared" si="21"/>
        <v>18</v>
      </c>
      <c r="O229" s="340">
        <f t="shared" si="21"/>
        <v>115</v>
      </c>
      <c r="P229" s="340">
        <f t="shared" si="21"/>
        <v>150</v>
      </c>
      <c r="Q229" s="340">
        <f t="shared" si="21"/>
        <v>20</v>
      </c>
      <c r="R229" s="340">
        <f t="shared" si="21"/>
        <v>135</v>
      </c>
      <c r="S229" s="340">
        <f t="shared" si="21"/>
        <v>120</v>
      </c>
      <c r="T229" s="348">
        <f t="shared" si="21"/>
        <v>20</v>
      </c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150"/>
    </row>
    <row r="230" spans="1:40" ht="11.25">
      <c r="A230" s="116"/>
      <c r="B230" s="620" t="s">
        <v>150</v>
      </c>
      <c r="C230" s="117">
        <f>C26+C229</f>
        <v>700</v>
      </c>
      <c r="D230" s="617">
        <f aca="true" t="shared" si="22" ref="D230:T230">D26+D229</f>
        <v>585</v>
      </c>
      <c r="E230" s="617">
        <f t="shared" si="22"/>
        <v>1300</v>
      </c>
      <c r="F230" s="617">
        <f t="shared" si="22"/>
        <v>1530</v>
      </c>
      <c r="G230" s="617">
        <f t="shared" si="22"/>
        <v>2830</v>
      </c>
      <c r="H230" s="617">
        <f t="shared" si="22"/>
        <v>113</v>
      </c>
      <c r="I230" s="634">
        <f t="shared" si="22"/>
        <v>200</v>
      </c>
      <c r="J230" s="635">
        <f t="shared" si="22"/>
        <v>185</v>
      </c>
      <c r="K230" s="636">
        <f t="shared" si="22"/>
        <v>30</v>
      </c>
      <c r="L230" s="637">
        <f t="shared" si="22"/>
        <v>240</v>
      </c>
      <c r="M230" s="638">
        <f t="shared" si="22"/>
        <v>115</v>
      </c>
      <c r="N230" s="636">
        <f>N26+N229+N231</f>
        <v>30</v>
      </c>
      <c r="O230" s="637">
        <f t="shared" si="22"/>
        <v>125</v>
      </c>
      <c r="P230" s="636">
        <f t="shared" si="22"/>
        <v>165</v>
      </c>
      <c r="Q230" s="637">
        <f>Q26+Q229+Q231</f>
        <v>30</v>
      </c>
      <c r="R230" s="636">
        <f t="shared" si="22"/>
        <v>135</v>
      </c>
      <c r="S230" s="634">
        <f t="shared" si="22"/>
        <v>120</v>
      </c>
      <c r="T230" s="633">
        <f t="shared" si="22"/>
        <v>30</v>
      </c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150"/>
    </row>
    <row r="231" spans="1:40" ht="11.25">
      <c r="A231" s="526">
        <v>42</v>
      </c>
      <c r="B231" s="495" t="s">
        <v>130</v>
      </c>
      <c r="C231" s="496"/>
      <c r="D231" s="496"/>
      <c r="E231" s="691">
        <v>200</v>
      </c>
      <c r="F231" s="484"/>
      <c r="G231" s="484">
        <v>200</v>
      </c>
      <c r="H231" s="216">
        <v>7</v>
      </c>
      <c r="I231" s="216"/>
      <c r="J231" s="216"/>
      <c r="K231" s="216"/>
      <c r="L231" s="214"/>
      <c r="M231" s="710" t="s">
        <v>106</v>
      </c>
      <c r="N231" s="710">
        <v>3</v>
      </c>
      <c r="O231" s="216"/>
      <c r="P231" s="695" t="s">
        <v>106</v>
      </c>
      <c r="Q231" s="695">
        <v>4</v>
      </c>
      <c r="R231" s="216"/>
      <c r="S231" s="216"/>
      <c r="T231" s="721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150"/>
    </row>
    <row r="232" spans="1:40" ht="11.25">
      <c r="A232" s="494"/>
      <c r="B232" s="621" t="s">
        <v>151</v>
      </c>
      <c r="C232" s="496"/>
      <c r="D232" s="496"/>
      <c r="E232" s="623">
        <f>E230+E231</f>
        <v>1500</v>
      </c>
      <c r="F232" s="216"/>
      <c r="G232" s="216"/>
      <c r="H232" s="216">
        <f>SUM(H230:H231)</f>
        <v>120</v>
      </c>
      <c r="I232" s="216"/>
      <c r="J232" s="216"/>
      <c r="K232" s="216"/>
      <c r="L232" s="214"/>
      <c r="M232" s="216"/>
      <c r="N232" s="216"/>
      <c r="O232" s="216"/>
      <c r="P232" s="216"/>
      <c r="Q232" s="216"/>
      <c r="R232" s="216"/>
      <c r="S232" s="216"/>
      <c r="T232" s="216">
        <f>SUM(T230:T231)</f>
        <v>30</v>
      </c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150"/>
    </row>
    <row r="233" spans="21:40" ht="11.25"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150"/>
    </row>
    <row r="234" spans="2:40" ht="11.25">
      <c r="B234" s="767"/>
      <c r="C234" s="59"/>
      <c r="D234" s="59"/>
      <c r="E234" s="59"/>
      <c r="F234" s="59"/>
      <c r="G234" s="59"/>
      <c r="H234" s="59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150"/>
    </row>
    <row r="235" spans="2:40" ht="11.25">
      <c r="B235" s="59"/>
      <c r="C235" s="59"/>
      <c r="D235" s="59"/>
      <c r="E235" s="59"/>
      <c r="F235" s="59"/>
      <c r="G235" s="59"/>
      <c r="H235" s="59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150"/>
    </row>
    <row r="236" spans="2:40" ht="11.25">
      <c r="B236" s="690"/>
      <c r="C236" s="59"/>
      <c r="D236" s="59"/>
      <c r="E236" s="59"/>
      <c r="F236" s="59"/>
      <c r="G236" s="59"/>
      <c r="H236" s="59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150"/>
    </row>
    <row r="237" spans="2:40" ht="11.25">
      <c r="B237" s="59"/>
      <c r="C237" s="59"/>
      <c r="D237" s="59"/>
      <c r="E237" s="59"/>
      <c r="F237" s="59"/>
      <c r="G237" s="59"/>
      <c r="H237" s="59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150"/>
    </row>
    <row r="238" spans="21:40" ht="11.25"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150"/>
    </row>
    <row r="239" spans="21:40" ht="11.25"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150"/>
    </row>
    <row r="240" spans="21:40" ht="11.25"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150"/>
    </row>
    <row r="241" spans="21:40" ht="11.25"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150"/>
    </row>
    <row r="242" spans="21:40" ht="11.25"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150"/>
    </row>
    <row r="243" spans="21:40" ht="11.25"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150"/>
    </row>
    <row r="244" spans="21:40" ht="11.25"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150"/>
    </row>
    <row r="245" spans="21:40" ht="11.25"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150"/>
    </row>
    <row r="246" spans="21:40" ht="11.25"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150"/>
    </row>
    <row r="247" spans="21:40" ht="11.25"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150"/>
    </row>
    <row r="248" spans="21:40" ht="11.25"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150"/>
    </row>
    <row r="249" spans="21:40" ht="11.25"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150"/>
    </row>
    <row r="250" spans="21:40" ht="11.25"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150"/>
    </row>
    <row r="251" spans="21:40" ht="11.25"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150"/>
    </row>
    <row r="252" spans="21:40" ht="11.25"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150"/>
    </row>
    <row r="253" spans="21:40" ht="11.25"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150"/>
    </row>
    <row r="254" spans="21:40" ht="11.25"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150"/>
    </row>
    <row r="255" spans="21:40" ht="11.25"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150"/>
    </row>
    <row r="256" spans="21:40" ht="11.25"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150"/>
    </row>
    <row r="257" spans="21:40" ht="11.25"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150"/>
    </row>
    <row r="258" spans="21:40" ht="11.25"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150"/>
    </row>
    <row r="259" spans="21:40" ht="11.25"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150"/>
    </row>
    <row r="260" spans="21:40" ht="11.25"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150"/>
    </row>
    <row r="261" spans="21:40" ht="11.25"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150"/>
    </row>
    <row r="262" spans="21:40" ht="11.25"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150"/>
    </row>
    <row r="263" spans="21:40" ht="11.25"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150"/>
    </row>
    <row r="264" spans="21:40" ht="11.25"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150"/>
    </row>
    <row r="265" spans="21:40" ht="11.25"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150"/>
    </row>
    <row r="266" spans="21:40" ht="11.25"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150"/>
    </row>
    <row r="267" spans="21:40" ht="11.25"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150"/>
    </row>
    <row r="268" spans="21:40" ht="11.25"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150"/>
    </row>
    <row r="269" spans="21:40" ht="11.25"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150"/>
    </row>
    <row r="270" spans="21:40" ht="11.25"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150"/>
    </row>
    <row r="271" spans="21:40" ht="11.25"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150"/>
    </row>
    <row r="272" spans="21:40" ht="11.25"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150"/>
    </row>
    <row r="273" spans="21:40" ht="11.25"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150"/>
    </row>
    <row r="274" spans="21:40" ht="11.25"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150"/>
    </row>
    <row r="275" spans="21:40" ht="11.25"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150"/>
    </row>
    <row r="276" spans="21:40" ht="11.25"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150"/>
    </row>
    <row r="277" spans="21:40" ht="11.25"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150"/>
    </row>
    <row r="278" spans="21:40" ht="11.25"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150"/>
    </row>
    <row r="279" spans="21:40" ht="11.25"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150"/>
    </row>
    <row r="280" spans="21:40" ht="11.25"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150"/>
    </row>
    <row r="281" spans="21:40" ht="11.25"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150"/>
    </row>
    <row r="282" spans="21:40" ht="11.25"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150"/>
    </row>
    <row r="283" spans="21:40" ht="11.25"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150"/>
    </row>
    <row r="284" spans="21:40" ht="11.25"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150"/>
    </row>
    <row r="285" spans="21:40" ht="11.25"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150"/>
    </row>
    <row r="286" spans="21:40" ht="11.25"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150"/>
    </row>
    <row r="287" spans="21:40" ht="11.25"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150"/>
    </row>
    <row r="288" spans="21:40" ht="11.25"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150"/>
    </row>
    <row r="289" spans="21:40" ht="11.25"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150"/>
    </row>
    <row r="290" spans="21:40" ht="11.25"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150"/>
    </row>
    <row r="291" spans="21:40" ht="11.25"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150"/>
    </row>
    <row r="292" spans="21:40" ht="11.25"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150"/>
    </row>
    <row r="293" spans="21:40" ht="11.25"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150"/>
    </row>
    <row r="294" spans="21:40" ht="11.25"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150"/>
    </row>
    <row r="295" spans="21:40" ht="11.25"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150"/>
    </row>
    <row r="296" spans="21:40" ht="11.25"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150"/>
    </row>
    <row r="297" spans="21:40" ht="11.25"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150"/>
    </row>
    <row r="298" spans="21:40" ht="11.25"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150"/>
    </row>
    <row r="299" spans="21:40" ht="11.25"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150"/>
    </row>
    <row r="300" spans="21:40" ht="11.25"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150"/>
    </row>
    <row r="301" spans="21:40" ht="11.25"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150"/>
    </row>
    <row r="302" spans="21:40" ht="11.25"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150"/>
    </row>
    <row r="303" spans="21:40" ht="11.25"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150"/>
    </row>
    <row r="304" spans="21:40" ht="11.25"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150"/>
    </row>
    <row r="305" spans="21:40" ht="11.25"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150"/>
    </row>
    <row r="306" spans="21:40" ht="11.25"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150"/>
    </row>
    <row r="307" spans="21:40" ht="11.25"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150"/>
    </row>
    <row r="308" spans="21:40" ht="11.25"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150"/>
    </row>
    <row r="309" spans="21:40" ht="11.25"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150"/>
    </row>
    <row r="310" spans="21:40" ht="11.25"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150"/>
    </row>
    <row r="311" spans="21:40" ht="11.25"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150"/>
    </row>
    <row r="312" spans="21:40" ht="11.25"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150"/>
    </row>
    <row r="313" spans="21:40" ht="11.25"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150"/>
    </row>
    <row r="314" spans="21:40" ht="11.25"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150"/>
    </row>
    <row r="315" spans="21:40" ht="11.25"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150"/>
    </row>
    <row r="316" spans="21:40" ht="11.25"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150"/>
    </row>
    <row r="317" spans="21:40" ht="11.25"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150"/>
    </row>
    <row r="318" spans="21:40" ht="11.25"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150"/>
    </row>
    <row r="319" spans="21:40" ht="11.25"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150"/>
    </row>
    <row r="320" spans="21:40" ht="11.25"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150"/>
    </row>
    <row r="321" spans="21:40" ht="11.25"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150"/>
    </row>
    <row r="322" spans="21:40" ht="11.25"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150"/>
    </row>
    <row r="323" spans="21:40" ht="11.25"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150"/>
    </row>
    <row r="324" spans="21:40" ht="11.25"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150"/>
    </row>
    <row r="325" spans="21:40" ht="11.25"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150"/>
    </row>
    <row r="326" spans="21:40" ht="11.25"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150"/>
    </row>
    <row r="327" spans="21:40" ht="11.25"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150"/>
    </row>
    <row r="328" spans="21:40" ht="11.25"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150"/>
    </row>
    <row r="329" spans="21:40" ht="11.25"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150"/>
    </row>
    <row r="330" spans="21:40" ht="11.25"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150"/>
    </row>
    <row r="331" spans="21:40" ht="11.25"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150"/>
    </row>
    <row r="332" spans="21:40" ht="11.25"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150"/>
    </row>
    <row r="333" spans="21:40" ht="11.25"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150"/>
    </row>
    <row r="334" spans="21:40" ht="11.25"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150"/>
    </row>
    <row r="335" spans="21:40" ht="11.25"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150"/>
    </row>
    <row r="336" spans="21:40" ht="11.25"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150"/>
    </row>
    <row r="337" spans="21:40" ht="11.25"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150"/>
    </row>
    <row r="338" spans="21:40" ht="11.25"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150"/>
    </row>
    <row r="339" spans="21:40" ht="11.25"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150"/>
    </row>
    <row r="340" spans="21:40" ht="11.25"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150"/>
    </row>
    <row r="341" spans="21:40" ht="11.25"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150"/>
    </row>
    <row r="342" spans="21:40" ht="11.25"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150"/>
    </row>
    <row r="343" spans="21:40" ht="11.25"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150"/>
    </row>
    <row r="344" spans="21:40" ht="11.25"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150"/>
    </row>
    <row r="345" spans="21:40" ht="11.25"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150"/>
    </row>
    <row r="346" spans="21:40" ht="11.25"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150"/>
    </row>
    <row r="347" spans="21:40" ht="11.25"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150"/>
    </row>
    <row r="348" spans="21:40" ht="11.25"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150"/>
    </row>
    <row r="349" spans="21:40" ht="11.25"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150"/>
    </row>
    <row r="350" spans="21:40" ht="11.25"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150"/>
    </row>
    <row r="351" spans="21:40" ht="11.25"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150"/>
    </row>
    <row r="352" spans="21:40" ht="11.25"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150"/>
    </row>
    <row r="353" spans="21:40" ht="11.25"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150"/>
    </row>
    <row r="354" spans="21:40" ht="11.25"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150"/>
    </row>
    <row r="355" spans="21:40" ht="11.25"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150"/>
    </row>
    <row r="356" spans="21:40" ht="11.25"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150"/>
    </row>
    <row r="357" spans="21:40" ht="11.25"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150"/>
    </row>
    <row r="358" spans="21:40" ht="11.25"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150"/>
    </row>
    <row r="359" spans="21:40" ht="11.25"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150"/>
    </row>
    <row r="360" spans="21:40" ht="11.25"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150"/>
    </row>
    <row r="361" spans="21:40" ht="11.25"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150"/>
    </row>
    <row r="362" spans="21:40" ht="11.25"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150"/>
    </row>
    <row r="363" spans="21:40" ht="11.25"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150"/>
    </row>
  </sheetData>
  <sheetProtection formatCells="0" formatColumns="0" formatRows="0" insertColumns="0" insertRows="0" insertHyperlinks="0" deleteColumns="0" deleteRows="0"/>
  <mergeCells count="94">
    <mergeCell ref="A203:B204"/>
    <mergeCell ref="C203:C204"/>
    <mergeCell ref="I203:K203"/>
    <mergeCell ref="L203:N203"/>
    <mergeCell ref="O203:Q203"/>
    <mergeCell ref="D203:D204"/>
    <mergeCell ref="E203:E204"/>
    <mergeCell ref="F203:F204"/>
    <mergeCell ref="G203:G204"/>
    <mergeCell ref="H203:H204"/>
    <mergeCell ref="R203:T203"/>
    <mergeCell ref="B2:T2"/>
    <mergeCell ref="A3:A4"/>
    <mergeCell ref="B3:B4"/>
    <mergeCell ref="C3:F3"/>
    <mergeCell ref="G3:G5"/>
    <mergeCell ref="H3:H5"/>
    <mergeCell ref="I3:N3"/>
    <mergeCell ref="O3:T3"/>
    <mergeCell ref="R4:S4"/>
    <mergeCell ref="I4:K4"/>
    <mergeCell ref="L4:N4"/>
    <mergeCell ref="O4:Q4"/>
    <mergeCell ref="C4:C5"/>
    <mergeCell ref="D4:D5"/>
    <mergeCell ref="E4:E5"/>
    <mergeCell ref="F4:F5"/>
    <mergeCell ref="C6:T6"/>
    <mergeCell ref="H32:H33"/>
    <mergeCell ref="I32:K32"/>
    <mergeCell ref="L32:N32"/>
    <mergeCell ref="O32:Q32"/>
    <mergeCell ref="R32:T32"/>
    <mergeCell ref="G32:G33"/>
    <mergeCell ref="L55:N55"/>
    <mergeCell ref="A55:B56"/>
    <mergeCell ref="C55:C56"/>
    <mergeCell ref="D55:D56"/>
    <mergeCell ref="E55:E56"/>
    <mergeCell ref="F55:F56"/>
    <mergeCell ref="G55:G56"/>
    <mergeCell ref="H55:H56"/>
    <mergeCell ref="I55:K55"/>
    <mergeCell ref="A32:B33"/>
    <mergeCell ref="C32:C33"/>
    <mergeCell ref="D32:D33"/>
    <mergeCell ref="E32:E33"/>
    <mergeCell ref="F32:F33"/>
    <mergeCell ref="L81:N81"/>
    <mergeCell ref="A81:B82"/>
    <mergeCell ref="C81:C82"/>
    <mergeCell ref="D81:D82"/>
    <mergeCell ref="E81:E82"/>
    <mergeCell ref="F81:F82"/>
    <mergeCell ref="G81:G82"/>
    <mergeCell ref="H81:H82"/>
    <mergeCell ref="I81:K81"/>
    <mergeCell ref="A167:B168"/>
    <mergeCell ref="C167:C168"/>
    <mergeCell ref="D167:D168"/>
    <mergeCell ref="H110:H111"/>
    <mergeCell ref="I110:K110"/>
    <mergeCell ref="A110:B111"/>
    <mergeCell ref="C110:C111"/>
    <mergeCell ref="D110:D111"/>
    <mergeCell ref="E110:E111"/>
    <mergeCell ref="F110:F111"/>
    <mergeCell ref="G110:G111"/>
    <mergeCell ref="A138:B139"/>
    <mergeCell ref="C138:C139"/>
    <mergeCell ref="D138:D139"/>
    <mergeCell ref="E138:E139"/>
    <mergeCell ref="F138:F139"/>
    <mergeCell ref="E167:E168"/>
    <mergeCell ref="F167:F168"/>
    <mergeCell ref="G167:G168"/>
    <mergeCell ref="O55:Q55"/>
    <mergeCell ref="R55:T55"/>
    <mergeCell ref="O138:Q138"/>
    <mergeCell ref="R138:T138"/>
    <mergeCell ref="G138:G139"/>
    <mergeCell ref="H138:H139"/>
    <mergeCell ref="I138:K138"/>
    <mergeCell ref="L138:N138"/>
    <mergeCell ref="O81:Q81"/>
    <mergeCell ref="R81:T81"/>
    <mergeCell ref="L110:N110"/>
    <mergeCell ref="O110:Q110"/>
    <mergeCell ref="R110:T110"/>
    <mergeCell ref="H167:H168"/>
    <mergeCell ref="I167:K167"/>
    <mergeCell ref="L167:N167"/>
    <mergeCell ref="O167:Q167"/>
    <mergeCell ref="R167:T1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3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B2" sqref="B2:T2"/>
    </sheetView>
  </sheetViews>
  <sheetFormatPr defaultColWidth="8.296875" defaultRowHeight="14.25"/>
  <cols>
    <col min="1" max="1" width="2.69921875" style="57" customWidth="1"/>
    <col min="2" max="2" width="36" style="57" customWidth="1"/>
    <col min="3" max="4" width="4.19921875" style="57" customWidth="1"/>
    <col min="5" max="5" width="5" style="57" customWidth="1"/>
    <col min="6" max="7" width="4.19921875" style="57" customWidth="1"/>
    <col min="8" max="8" width="4.09765625" style="57" customWidth="1"/>
    <col min="9" max="9" width="4.19921875" style="57" customWidth="1"/>
    <col min="10" max="10" width="3.69921875" style="57" customWidth="1"/>
    <col min="11" max="11" width="3.8984375" style="57" customWidth="1"/>
    <col min="12" max="12" width="3.69921875" style="57" customWidth="1"/>
    <col min="13" max="13" width="3.59765625" style="57" customWidth="1"/>
    <col min="14" max="14" width="3.8984375" style="57" customWidth="1"/>
    <col min="15" max="15" width="4.19921875" style="57" customWidth="1"/>
    <col min="16" max="16" width="3.69921875" style="57" customWidth="1"/>
    <col min="17" max="17" width="3.3984375" style="57" customWidth="1"/>
    <col min="18" max="18" width="4" style="57" customWidth="1"/>
    <col min="19" max="19" width="4.19921875" style="57" customWidth="1"/>
    <col min="20" max="20" width="3.69921875" style="57" customWidth="1"/>
    <col min="21" max="21" width="8.19921875" style="616" customWidth="1"/>
    <col min="22" max="22" width="5.5" style="616" customWidth="1"/>
    <col min="23" max="23" width="4.69921875" style="616" customWidth="1"/>
    <col min="24" max="24" width="4" style="616" customWidth="1"/>
    <col min="25" max="25" width="5.8984375" style="616" customWidth="1"/>
    <col min="26" max="26" width="4.8984375" style="616" customWidth="1"/>
    <col min="27" max="27" width="4.19921875" style="616" customWidth="1"/>
    <col min="28" max="28" width="5.5" style="616" customWidth="1"/>
    <col min="29" max="29" width="4.69921875" style="616" customWidth="1"/>
    <col min="30" max="30" width="4.8984375" style="616" customWidth="1"/>
    <col min="31" max="31" width="5.59765625" style="616" customWidth="1"/>
    <col min="32" max="32" width="4.09765625" style="616" customWidth="1"/>
    <col min="33" max="33" width="5.5" style="616" customWidth="1"/>
    <col min="34" max="16384" width="8.19921875" style="616" customWidth="1"/>
  </cols>
  <sheetData>
    <row r="1" spans="1:5" ht="12" thickBot="1">
      <c r="A1" s="667"/>
      <c r="E1" s="674"/>
    </row>
    <row r="2" spans="2:20" ht="19.5" customHeight="1" thickBot="1">
      <c r="B2" s="831" t="s">
        <v>185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3"/>
    </row>
    <row r="3" spans="1:20" ht="15" customHeight="1" thickBot="1">
      <c r="A3" s="834" t="s">
        <v>0</v>
      </c>
      <c r="B3" s="836" t="s">
        <v>1</v>
      </c>
      <c r="C3" s="838" t="s">
        <v>2</v>
      </c>
      <c r="D3" s="839"/>
      <c r="E3" s="839"/>
      <c r="F3" s="839"/>
      <c r="G3" s="840" t="s">
        <v>3</v>
      </c>
      <c r="H3" s="843" t="s">
        <v>4</v>
      </c>
      <c r="I3" s="846" t="s">
        <v>182</v>
      </c>
      <c r="J3" s="847"/>
      <c r="K3" s="847"/>
      <c r="L3" s="847"/>
      <c r="M3" s="847"/>
      <c r="N3" s="848"/>
      <c r="O3" s="846" t="s">
        <v>183</v>
      </c>
      <c r="P3" s="847"/>
      <c r="Q3" s="847"/>
      <c r="R3" s="847"/>
      <c r="S3" s="847"/>
      <c r="T3" s="848"/>
    </row>
    <row r="4" spans="1:20" ht="15" customHeight="1" thickBot="1">
      <c r="A4" s="835"/>
      <c r="B4" s="837"/>
      <c r="C4" s="855" t="s">
        <v>5</v>
      </c>
      <c r="D4" s="857" t="s">
        <v>6</v>
      </c>
      <c r="E4" s="857" t="s">
        <v>7</v>
      </c>
      <c r="F4" s="819" t="s">
        <v>8</v>
      </c>
      <c r="G4" s="841"/>
      <c r="H4" s="844"/>
      <c r="I4" s="852" t="s">
        <v>9</v>
      </c>
      <c r="J4" s="853"/>
      <c r="K4" s="853"/>
      <c r="L4" s="852" t="s">
        <v>10</v>
      </c>
      <c r="M4" s="853"/>
      <c r="N4" s="854"/>
      <c r="O4" s="852" t="s">
        <v>11</v>
      </c>
      <c r="P4" s="853"/>
      <c r="Q4" s="854"/>
      <c r="R4" s="852" t="s">
        <v>12</v>
      </c>
      <c r="S4" s="853"/>
      <c r="T4" s="854"/>
    </row>
    <row r="5" spans="1:20" ht="23.25" customHeight="1" thickBot="1">
      <c r="A5" s="68"/>
      <c r="B5" s="69"/>
      <c r="C5" s="856"/>
      <c r="D5" s="858"/>
      <c r="E5" s="858"/>
      <c r="F5" s="820"/>
      <c r="G5" s="842"/>
      <c r="H5" s="845"/>
      <c r="I5" s="1" t="s">
        <v>13</v>
      </c>
      <c r="J5" s="1" t="s">
        <v>14</v>
      </c>
      <c r="K5" s="2" t="s">
        <v>4</v>
      </c>
      <c r="L5" s="3" t="s">
        <v>13</v>
      </c>
      <c r="M5" s="1" t="s">
        <v>14</v>
      </c>
      <c r="N5" s="4" t="s">
        <v>4</v>
      </c>
      <c r="O5" s="1" t="s">
        <v>5</v>
      </c>
      <c r="P5" s="1" t="s">
        <v>14</v>
      </c>
      <c r="Q5" s="2" t="s">
        <v>4</v>
      </c>
      <c r="R5" s="3" t="s">
        <v>13</v>
      </c>
      <c r="S5" s="1" t="s">
        <v>14</v>
      </c>
      <c r="T5" s="675" t="s">
        <v>4</v>
      </c>
    </row>
    <row r="6" spans="1:20" ht="12" thickBot="1">
      <c r="A6" s="5" t="s">
        <v>15</v>
      </c>
      <c r="B6" s="6" t="s">
        <v>16</v>
      </c>
      <c r="C6" s="821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82"/>
    </row>
    <row r="7" spans="1:20" ht="11.25">
      <c r="A7" s="70">
        <v>1</v>
      </c>
      <c r="B7" s="413" t="s">
        <v>88</v>
      </c>
      <c r="C7" s="420">
        <v>9</v>
      </c>
      <c r="D7" s="599">
        <v>15</v>
      </c>
      <c r="E7" s="594">
        <f>C7+D7</f>
        <v>24</v>
      </c>
      <c r="F7" s="594">
        <v>51</v>
      </c>
      <c r="G7" s="595">
        <v>75</v>
      </c>
      <c r="H7" s="570">
        <v>3</v>
      </c>
      <c r="I7" s="420"/>
      <c r="J7" s="593"/>
      <c r="K7" s="600"/>
      <c r="L7" s="601">
        <v>9</v>
      </c>
      <c r="M7" s="602">
        <v>15</v>
      </c>
      <c r="N7" s="597">
        <v>3</v>
      </c>
      <c r="O7" s="71"/>
      <c r="P7" s="72"/>
      <c r="Q7" s="73"/>
      <c r="R7" s="74"/>
      <c r="S7" s="72"/>
      <c r="T7" s="675"/>
    </row>
    <row r="8" spans="1:20" ht="11.25">
      <c r="A8" s="75">
        <v>2</v>
      </c>
      <c r="B8" s="413" t="s">
        <v>19</v>
      </c>
      <c r="C8" s="414">
        <v>9</v>
      </c>
      <c r="D8" s="426">
        <v>6</v>
      </c>
      <c r="E8" s="233">
        <f aca="true" t="shared" si="0" ref="E8:E17">C8+D8</f>
        <v>15</v>
      </c>
      <c r="F8" s="233">
        <f aca="true" t="shared" si="1" ref="F8:F18">G8-E8</f>
        <v>35</v>
      </c>
      <c r="G8" s="35">
        <v>50</v>
      </c>
      <c r="H8" s="415">
        <v>2</v>
      </c>
      <c r="I8" s="414">
        <v>9</v>
      </c>
      <c r="J8" s="231">
        <v>6</v>
      </c>
      <c r="K8" s="416">
        <v>2</v>
      </c>
      <c r="L8" s="417"/>
      <c r="M8" s="235"/>
      <c r="N8" s="301"/>
      <c r="O8" s="77"/>
      <c r="P8" s="78"/>
      <c r="Q8" s="45"/>
      <c r="R8" s="79"/>
      <c r="S8" s="78"/>
      <c r="T8" s="300"/>
    </row>
    <row r="9" spans="1:20" ht="12" thickBot="1">
      <c r="A9" s="80">
        <v>3</v>
      </c>
      <c r="B9" s="413" t="s">
        <v>86</v>
      </c>
      <c r="C9" s="414">
        <v>6</v>
      </c>
      <c r="D9" s="571">
        <v>9</v>
      </c>
      <c r="E9" s="233">
        <f t="shared" si="0"/>
        <v>15</v>
      </c>
      <c r="F9" s="233">
        <f t="shared" si="1"/>
        <v>35</v>
      </c>
      <c r="G9" s="35">
        <v>50</v>
      </c>
      <c r="H9" s="570">
        <v>2</v>
      </c>
      <c r="I9" s="414">
        <v>6</v>
      </c>
      <c r="J9" s="231">
        <v>9</v>
      </c>
      <c r="K9" s="572">
        <v>2</v>
      </c>
      <c r="L9" s="417"/>
      <c r="M9" s="235"/>
      <c r="N9" s="300"/>
      <c r="O9" s="71"/>
      <c r="P9" s="72"/>
      <c r="Q9" s="73"/>
      <c r="R9" s="74"/>
      <c r="S9" s="72"/>
      <c r="T9" s="300"/>
    </row>
    <row r="10" spans="1:20" ht="12" thickBot="1">
      <c r="A10" s="70">
        <v>4</v>
      </c>
      <c r="B10" s="82" t="s">
        <v>87</v>
      </c>
      <c r="C10" s="414">
        <v>18</v>
      </c>
      <c r="D10" s="426">
        <v>12</v>
      </c>
      <c r="E10" s="233">
        <f t="shared" si="0"/>
        <v>30</v>
      </c>
      <c r="F10" s="233">
        <f t="shared" si="1"/>
        <v>70</v>
      </c>
      <c r="G10" s="573">
        <v>100</v>
      </c>
      <c r="H10" s="574">
        <v>4</v>
      </c>
      <c r="I10" s="414">
        <v>18</v>
      </c>
      <c r="J10" s="231">
        <v>12</v>
      </c>
      <c r="K10" s="572">
        <v>4</v>
      </c>
      <c r="L10" s="417"/>
      <c r="M10" s="235"/>
      <c r="N10" s="300"/>
      <c r="O10" s="83"/>
      <c r="P10" s="84"/>
      <c r="Q10" s="85"/>
      <c r="R10" s="86"/>
      <c r="S10" s="84"/>
      <c r="T10" s="300"/>
    </row>
    <row r="11" spans="1:20" ht="11.25">
      <c r="A11" s="70">
        <v>5</v>
      </c>
      <c r="B11" s="413" t="s">
        <v>20</v>
      </c>
      <c r="C11" s="414">
        <v>6</v>
      </c>
      <c r="D11" s="426">
        <v>9</v>
      </c>
      <c r="E11" s="233">
        <f t="shared" si="0"/>
        <v>15</v>
      </c>
      <c r="F11" s="233">
        <f t="shared" si="1"/>
        <v>35</v>
      </c>
      <c r="G11" s="35">
        <v>50</v>
      </c>
      <c r="H11" s="415">
        <v>2</v>
      </c>
      <c r="I11" s="414">
        <v>6</v>
      </c>
      <c r="J11" s="231">
        <v>9</v>
      </c>
      <c r="K11" s="572">
        <v>2</v>
      </c>
      <c r="L11" s="417"/>
      <c r="M11" s="235"/>
      <c r="N11" s="300"/>
      <c r="O11" s="77"/>
      <c r="P11" s="78"/>
      <c r="Q11" s="45"/>
      <c r="R11" s="79"/>
      <c r="S11" s="78"/>
      <c r="T11" s="300"/>
    </row>
    <row r="12" spans="1:20" ht="11.25">
      <c r="A12" s="75">
        <v>6</v>
      </c>
      <c r="B12" s="87" t="s">
        <v>21</v>
      </c>
      <c r="C12" s="414">
        <v>12</v>
      </c>
      <c r="D12" s="571">
        <v>18</v>
      </c>
      <c r="E12" s="233">
        <f t="shared" si="0"/>
        <v>30</v>
      </c>
      <c r="F12" s="233">
        <f t="shared" si="1"/>
        <v>70</v>
      </c>
      <c r="G12" s="35">
        <v>100</v>
      </c>
      <c r="H12" s="415">
        <v>4</v>
      </c>
      <c r="I12" s="418">
        <v>12</v>
      </c>
      <c r="J12" s="289">
        <v>18</v>
      </c>
      <c r="K12" s="575">
        <v>4</v>
      </c>
      <c r="L12" s="419"/>
      <c r="M12" s="113"/>
      <c r="N12" s="296"/>
      <c r="O12" s="77"/>
      <c r="P12" s="78"/>
      <c r="Q12" s="45"/>
      <c r="R12" s="79"/>
      <c r="S12" s="78"/>
      <c r="T12" s="300"/>
    </row>
    <row r="13" spans="1:20" ht="12" thickBot="1">
      <c r="A13" s="80">
        <v>7</v>
      </c>
      <c r="B13" s="82" t="s">
        <v>17</v>
      </c>
      <c r="C13" s="414">
        <v>15</v>
      </c>
      <c r="D13" s="571"/>
      <c r="E13" s="233">
        <f t="shared" si="0"/>
        <v>15</v>
      </c>
      <c r="F13" s="233">
        <f t="shared" si="1"/>
        <v>35</v>
      </c>
      <c r="G13" s="576">
        <v>50</v>
      </c>
      <c r="H13" s="574">
        <v>2</v>
      </c>
      <c r="I13" s="420">
        <v>15</v>
      </c>
      <c r="J13" s="421"/>
      <c r="K13" s="577">
        <v>2</v>
      </c>
      <c r="L13" s="417"/>
      <c r="M13" s="235"/>
      <c r="N13" s="422"/>
      <c r="O13" s="83"/>
      <c r="P13" s="84"/>
      <c r="Q13" s="88"/>
      <c r="R13" s="86"/>
      <c r="S13" s="84"/>
      <c r="T13" s="300"/>
    </row>
    <row r="14" spans="1:20" ht="12" thickBot="1">
      <c r="A14" s="70">
        <v>8</v>
      </c>
      <c r="B14" s="413" t="s">
        <v>85</v>
      </c>
      <c r="C14" s="414">
        <v>18</v>
      </c>
      <c r="D14" s="426">
        <v>12</v>
      </c>
      <c r="E14" s="233">
        <f t="shared" si="0"/>
        <v>30</v>
      </c>
      <c r="F14" s="233">
        <f t="shared" si="1"/>
        <v>70</v>
      </c>
      <c r="G14" s="35">
        <v>100</v>
      </c>
      <c r="H14" s="415">
        <v>4</v>
      </c>
      <c r="I14" s="603">
        <v>18</v>
      </c>
      <c r="J14" s="531">
        <v>12</v>
      </c>
      <c r="K14" s="294">
        <v>4</v>
      </c>
      <c r="L14" s="420"/>
      <c r="M14" s="423"/>
      <c r="N14" s="424"/>
      <c r="O14" s="77"/>
      <c r="P14" s="78"/>
      <c r="Q14" s="45"/>
      <c r="R14" s="79"/>
      <c r="S14" s="78"/>
      <c r="T14" s="300"/>
    </row>
    <row r="15" spans="1:20" ht="11.25">
      <c r="A15" s="529">
        <v>9</v>
      </c>
      <c r="B15" s="87" t="s">
        <v>22</v>
      </c>
      <c r="C15" s="414">
        <v>9</v>
      </c>
      <c r="D15" s="571">
        <v>6</v>
      </c>
      <c r="E15" s="233">
        <f t="shared" si="0"/>
        <v>15</v>
      </c>
      <c r="F15" s="233">
        <f t="shared" si="1"/>
        <v>35</v>
      </c>
      <c r="G15" s="35">
        <v>50</v>
      </c>
      <c r="H15" s="415">
        <v>2</v>
      </c>
      <c r="I15" s="418">
        <v>9</v>
      </c>
      <c r="J15" s="236">
        <v>6</v>
      </c>
      <c r="K15" s="572">
        <v>2</v>
      </c>
      <c r="L15" s="113"/>
      <c r="M15" s="113"/>
      <c r="N15" s="113"/>
      <c r="O15" s="77"/>
      <c r="P15" s="78"/>
      <c r="Q15" s="45"/>
      <c r="R15" s="79"/>
      <c r="S15" s="78"/>
      <c r="T15" s="300"/>
    </row>
    <row r="16" spans="1:20" ht="11.25">
      <c r="A16" s="489">
        <v>10</v>
      </c>
      <c r="B16" s="528" t="s">
        <v>89</v>
      </c>
      <c r="C16" s="290">
        <v>6</v>
      </c>
      <c r="D16" s="578">
        <v>9</v>
      </c>
      <c r="E16" s="233">
        <f t="shared" si="0"/>
        <v>15</v>
      </c>
      <c r="F16" s="233">
        <f t="shared" si="1"/>
        <v>35</v>
      </c>
      <c r="G16" s="35">
        <v>50</v>
      </c>
      <c r="H16" s="415">
        <v>2</v>
      </c>
      <c r="I16" s="18"/>
      <c r="J16" s="18"/>
      <c r="K16" s="578"/>
      <c r="L16" s="19">
        <v>6</v>
      </c>
      <c r="M16" s="18">
        <v>9</v>
      </c>
      <c r="N16" s="303">
        <v>2</v>
      </c>
      <c r="O16" s="77"/>
      <c r="P16" s="78"/>
      <c r="Q16" s="45"/>
      <c r="R16" s="79"/>
      <c r="S16" s="78"/>
      <c r="T16" s="300"/>
    </row>
    <row r="17" spans="1:20" ht="11.25">
      <c r="A17" s="489">
        <v>11</v>
      </c>
      <c r="B17" s="475" t="s">
        <v>113</v>
      </c>
      <c r="C17" s="18">
        <v>6</v>
      </c>
      <c r="D17" s="425">
        <v>9</v>
      </c>
      <c r="E17" s="233">
        <f t="shared" si="0"/>
        <v>15</v>
      </c>
      <c r="F17" s="233">
        <f t="shared" si="1"/>
        <v>35</v>
      </c>
      <c r="G17" s="35">
        <v>50</v>
      </c>
      <c r="H17" s="415">
        <v>2</v>
      </c>
      <c r="I17" s="290">
        <v>6</v>
      </c>
      <c r="J17" s="18">
        <v>9</v>
      </c>
      <c r="K17" s="18">
        <v>2</v>
      </c>
      <c r="L17" s="290"/>
      <c r="M17" s="18"/>
      <c r="N17" s="303"/>
      <c r="O17" s="77"/>
      <c r="P17" s="78"/>
      <c r="Q17" s="226"/>
      <c r="R17" s="77"/>
      <c r="S17" s="78"/>
      <c r="T17" s="300"/>
    </row>
    <row r="18" spans="1:20" ht="12" thickBot="1">
      <c r="A18" s="489">
        <v>12</v>
      </c>
      <c r="B18" s="475" t="s">
        <v>84</v>
      </c>
      <c r="C18" s="18">
        <v>6</v>
      </c>
      <c r="D18" s="425">
        <v>9</v>
      </c>
      <c r="E18" s="233">
        <f>C18+D18</f>
        <v>15</v>
      </c>
      <c r="F18" s="233">
        <f t="shared" si="1"/>
        <v>35</v>
      </c>
      <c r="G18" s="35">
        <v>50</v>
      </c>
      <c r="H18" s="303">
        <v>2</v>
      </c>
      <c r="I18" s="290"/>
      <c r="J18" s="18"/>
      <c r="K18" s="100"/>
      <c r="L18" s="290"/>
      <c r="M18" s="18"/>
      <c r="N18" s="296"/>
      <c r="O18" s="77">
        <v>6</v>
      </c>
      <c r="P18" s="78">
        <v>9</v>
      </c>
      <c r="Q18" s="303">
        <v>2</v>
      </c>
      <c r="R18" s="77"/>
      <c r="S18" s="78"/>
      <c r="T18" s="300"/>
    </row>
    <row r="19" spans="1:20" ht="12" thickBot="1">
      <c r="A19" s="530" t="s">
        <v>23</v>
      </c>
      <c r="B19" s="429" t="s">
        <v>81</v>
      </c>
      <c r="C19" s="225"/>
      <c r="D19" s="90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628"/>
    </row>
    <row r="20" spans="1:20" ht="11.25">
      <c r="A20" s="211">
        <v>13</v>
      </c>
      <c r="B20" s="251" t="s">
        <v>24</v>
      </c>
      <c r="C20" s="102">
        <v>15</v>
      </c>
      <c r="D20" s="238">
        <v>0</v>
      </c>
      <c r="E20" s="239">
        <f>C20+D20</f>
        <v>15</v>
      </c>
      <c r="F20" s="239">
        <f>G20-E20</f>
        <v>35</v>
      </c>
      <c r="G20" s="240">
        <v>50</v>
      </c>
      <c r="H20" s="241">
        <v>2</v>
      </c>
      <c r="I20" s="102">
        <v>15</v>
      </c>
      <c r="J20" s="20"/>
      <c r="K20" s="242">
        <v>2</v>
      </c>
      <c r="L20" s="102"/>
      <c r="M20" s="20"/>
      <c r="N20" s="243"/>
      <c r="O20" s="102"/>
      <c r="P20" s="20"/>
      <c r="Q20" s="243"/>
      <c r="R20" s="102"/>
      <c r="S20" s="458"/>
      <c r="T20" s="300"/>
    </row>
    <row r="21" spans="1:20" ht="11.25">
      <c r="A21" s="211">
        <v>14</v>
      </c>
      <c r="B21" s="427" t="s">
        <v>82</v>
      </c>
      <c r="C21" s="102">
        <v>6</v>
      </c>
      <c r="D21" s="238">
        <v>12</v>
      </c>
      <c r="E21" s="239">
        <f>C21+D21</f>
        <v>18</v>
      </c>
      <c r="F21" s="239">
        <f>G21-E21</f>
        <v>32</v>
      </c>
      <c r="G21" s="240">
        <v>50</v>
      </c>
      <c r="H21" s="542">
        <v>2</v>
      </c>
      <c r="I21" s="291">
        <v>6</v>
      </c>
      <c r="J21" s="20">
        <v>12</v>
      </c>
      <c r="K21" s="569">
        <v>2</v>
      </c>
      <c r="L21" s="159"/>
      <c r="M21" s="113"/>
      <c r="N21" s="242"/>
      <c r="O21" s="291"/>
      <c r="P21" s="20"/>
      <c r="Q21" s="243"/>
      <c r="R21" s="291"/>
      <c r="S21" s="458"/>
      <c r="T21" s="300"/>
    </row>
    <row r="22" spans="1:20" ht="22.5">
      <c r="A22" s="212">
        <v>15</v>
      </c>
      <c r="B22" s="251" t="s">
        <v>83</v>
      </c>
      <c r="C22" s="102">
        <v>0</v>
      </c>
      <c r="D22" s="238">
        <v>15</v>
      </c>
      <c r="E22" s="239">
        <f>C22+D22</f>
        <v>15</v>
      </c>
      <c r="F22" s="239">
        <v>235</v>
      </c>
      <c r="G22" s="240">
        <v>250</v>
      </c>
      <c r="H22" s="241">
        <v>10</v>
      </c>
      <c r="I22" s="102"/>
      <c r="J22" s="20"/>
      <c r="K22" s="243"/>
      <c r="L22" s="102"/>
      <c r="M22" s="20">
        <v>15</v>
      </c>
      <c r="N22" s="243">
        <v>2</v>
      </c>
      <c r="O22" s="102"/>
      <c r="P22" s="238" t="s">
        <v>106</v>
      </c>
      <c r="Q22" s="242">
        <v>4</v>
      </c>
      <c r="R22" s="102"/>
      <c r="S22" s="239" t="s">
        <v>114</v>
      </c>
      <c r="T22" s="294">
        <v>4</v>
      </c>
    </row>
    <row r="23" spans="1:20" ht="12" thickBot="1">
      <c r="A23" s="213">
        <v>16</v>
      </c>
      <c r="B23" s="253" t="s">
        <v>90</v>
      </c>
      <c r="C23" s="244">
        <v>0</v>
      </c>
      <c r="D23" s="245">
        <v>0</v>
      </c>
      <c r="E23" s="239">
        <f>C23+D23</f>
        <v>0</v>
      </c>
      <c r="F23" s="239">
        <f>G23-E23</f>
        <v>150</v>
      </c>
      <c r="G23" s="246">
        <v>150</v>
      </c>
      <c r="H23" s="247">
        <v>6</v>
      </c>
      <c r="I23" s="244"/>
      <c r="J23" s="248"/>
      <c r="K23" s="249"/>
      <c r="L23" s="244"/>
      <c r="M23" s="248"/>
      <c r="N23" s="249"/>
      <c r="O23" s="244"/>
      <c r="P23" s="248"/>
      <c r="Q23" s="249"/>
      <c r="R23" s="244"/>
      <c r="S23" s="459" t="s">
        <v>107</v>
      </c>
      <c r="T23" s="294">
        <v>6</v>
      </c>
    </row>
    <row r="24" spans="1:20" ht="11.25">
      <c r="A24" s="91" t="s">
        <v>25</v>
      </c>
      <c r="B24" s="92" t="s">
        <v>26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676"/>
    </row>
    <row r="25" spans="1:20" ht="9.75" customHeight="1">
      <c r="A25" s="7">
        <v>17</v>
      </c>
      <c r="B25" s="768" t="s">
        <v>181</v>
      </c>
      <c r="C25" s="18">
        <v>18</v>
      </c>
      <c r="D25" s="233">
        <v>18</v>
      </c>
      <c r="E25" s="233">
        <f>C25+D25</f>
        <v>36</v>
      </c>
      <c r="F25" s="233">
        <f>G25-E25</f>
        <v>64</v>
      </c>
      <c r="G25" s="35">
        <v>100</v>
      </c>
      <c r="H25" s="234">
        <v>4</v>
      </c>
      <c r="I25" s="32"/>
      <c r="J25" s="18">
        <v>18</v>
      </c>
      <c r="K25" s="234">
        <v>2</v>
      </c>
      <c r="L25" s="18">
        <v>18</v>
      </c>
      <c r="M25" s="32"/>
      <c r="N25" s="226">
        <v>2</v>
      </c>
      <c r="O25" s="32"/>
      <c r="P25" s="214"/>
      <c r="Q25" s="215"/>
      <c r="R25" s="216"/>
      <c r="S25" s="216"/>
      <c r="T25" s="294"/>
    </row>
    <row r="26" spans="1:20" ht="14.25" customHeight="1" thickBot="1">
      <c r="A26" s="8"/>
      <c r="B26" s="9" t="s">
        <v>27</v>
      </c>
      <c r="C26" s="110">
        <f aca="true" t="shared" si="2" ref="C26:N26">SUM(C7:C25)</f>
        <v>159</v>
      </c>
      <c r="D26" s="110">
        <f t="shared" si="2"/>
        <v>159</v>
      </c>
      <c r="E26" s="618">
        <f t="shared" si="2"/>
        <v>318</v>
      </c>
      <c r="F26" s="110">
        <f t="shared" si="2"/>
        <v>1057</v>
      </c>
      <c r="G26" s="110">
        <f t="shared" si="2"/>
        <v>1375</v>
      </c>
      <c r="H26" s="110">
        <f t="shared" si="2"/>
        <v>55</v>
      </c>
      <c r="I26" s="110">
        <f t="shared" si="2"/>
        <v>120</v>
      </c>
      <c r="J26" s="110">
        <f t="shared" si="2"/>
        <v>111</v>
      </c>
      <c r="K26" s="110">
        <f t="shared" si="2"/>
        <v>30</v>
      </c>
      <c r="L26" s="110">
        <f t="shared" si="2"/>
        <v>33</v>
      </c>
      <c r="M26" s="110">
        <f t="shared" si="2"/>
        <v>39</v>
      </c>
      <c r="N26" s="110">
        <f t="shared" si="2"/>
        <v>9</v>
      </c>
      <c r="O26" s="110"/>
      <c r="P26" s="110"/>
      <c r="Q26" s="110">
        <f>SUM(Q7:Q25)</f>
        <v>6</v>
      </c>
      <c r="R26" s="110"/>
      <c r="S26" s="110"/>
      <c r="T26" s="3">
        <f>SUM(T7:T25)</f>
        <v>10</v>
      </c>
    </row>
    <row r="27" spans="1:20" s="60" customFormat="1" ht="2.25" customHeight="1" hidden="1" thickBot="1">
      <c r="A27" s="10"/>
      <c r="B27" s="11"/>
      <c r="C27" s="10"/>
      <c r="D27" s="12"/>
      <c r="E27" s="12"/>
      <c r="F27" s="12"/>
      <c r="G27" s="12"/>
      <c r="H27" s="13"/>
      <c r="I27" s="14"/>
      <c r="J27" s="14"/>
      <c r="K27" s="15"/>
      <c r="L27" s="14"/>
      <c r="M27" s="14"/>
      <c r="N27" s="15"/>
      <c r="O27" s="14"/>
      <c r="P27" s="14"/>
      <c r="Q27" s="15"/>
      <c r="R27" s="14"/>
      <c r="S27" s="14"/>
      <c r="T27" s="677"/>
    </row>
    <row r="28" spans="3:20" ht="12" hidden="1" thickBot="1">
      <c r="C28" s="10"/>
      <c r="D28" s="12"/>
      <c r="E28" s="12"/>
      <c r="F28" s="12"/>
      <c r="G28" s="12"/>
      <c r="H28" s="13"/>
      <c r="I28" s="14"/>
      <c r="J28" s="14"/>
      <c r="K28" s="15"/>
      <c r="L28" s="14"/>
      <c r="M28" s="14"/>
      <c r="N28" s="15"/>
      <c r="O28" s="14"/>
      <c r="P28" s="14"/>
      <c r="Q28" s="15"/>
      <c r="R28" s="14"/>
      <c r="S28" s="14"/>
      <c r="T28" s="677"/>
    </row>
    <row r="29" spans="1:20" s="60" customFormat="1" ht="14.25" customHeight="1" thickBot="1">
      <c r="A29" s="16" t="s">
        <v>18</v>
      </c>
      <c r="B29" s="17" t="s">
        <v>28</v>
      </c>
      <c r="C29" s="221">
        <f>C26*100/E26</f>
        <v>50</v>
      </c>
      <c r="D29" s="222">
        <f>100-C29</f>
        <v>50</v>
      </c>
      <c r="E29" s="12"/>
      <c r="F29" s="12"/>
      <c r="G29" s="12"/>
      <c r="H29" s="13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15"/>
    </row>
    <row r="30" spans="1:20" s="60" customFormat="1" ht="11.25" hidden="1">
      <c r="A30" s="10"/>
      <c r="B30" s="11"/>
      <c r="C30" s="10"/>
      <c r="D30" s="12"/>
      <c r="E30" s="12"/>
      <c r="F30" s="12"/>
      <c r="G30" s="12"/>
      <c r="H30" s="13"/>
      <c r="I30" s="14"/>
      <c r="J30" s="14"/>
      <c r="K30" s="15"/>
      <c r="L30" s="14"/>
      <c r="M30" s="14"/>
      <c r="N30" s="15"/>
      <c r="O30" s="14"/>
      <c r="P30" s="14"/>
      <c r="Q30" s="15"/>
      <c r="R30" s="14"/>
      <c r="S30" s="14"/>
      <c r="T30" s="15"/>
    </row>
    <row r="31" spans="1:20" s="60" customFormat="1" ht="12" thickBot="1">
      <c r="A31" s="10"/>
      <c r="B31" s="11"/>
      <c r="C31" s="10"/>
      <c r="D31" s="12"/>
      <c r="E31" s="12"/>
      <c r="F31" s="12"/>
      <c r="G31" s="12"/>
      <c r="H31" s="13"/>
      <c r="I31" s="14"/>
      <c r="J31" s="14"/>
      <c r="K31" s="15"/>
      <c r="L31" s="14"/>
      <c r="M31" s="14"/>
      <c r="N31" s="15"/>
      <c r="O31" s="14"/>
      <c r="P31" s="14"/>
      <c r="Q31" s="15"/>
      <c r="R31" s="14"/>
      <c r="S31" s="14"/>
      <c r="T31" s="15"/>
    </row>
    <row r="32" spans="1:20" s="60" customFormat="1" ht="11.25" customHeight="1" thickBot="1">
      <c r="A32" s="807" t="s">
        <v>29</v>
      </c>
      <c r="B32" s="808"/>
      <c r="C32" s="810" t="s">
        <v>5</v>
      </c>
      <c r="D32" s="810" t="s">
        <v>6</v>
      </c>
      <c r="E32" s="810" t="s">
        <v>7</v>
      </c>
      <c r="F32" s="810" t="s">
        <v>8</v>
      </c>
      <c r="G32" s="829" t="s">
        <v>3</v>
      </c>
      <c r="H32" s="824" t="s">
        <v>4</v>
      </c>
      <c r="I32" s="826" t="s">
        <v>30</v>
      </c>
      <c r="J32" s="827"/>
      <c r="K32" s="828"/>
      <c r="L32" s="826" t="s">
        <v>31</v>
      </c>
      <c r="M32" s="827"/>
      <c r="N32" s="828"/>
      <c r="O32" s="826" t="s">
        <v>32</v>
      </c>
      <c r="P32" s="827"/>
      <c r="Q32" s="828"/>
      <c r="R32" s="826" t="s">
        <v>33</v>
      </c>
      <c r="S32" s="827"/>
      <c r="T32" s="878"/>
    </row>
    <row r="33" spans="1:20" s="60" customFormat="1" ht="17.25" customHeight="1" thickBot="1">
      <c r="A33" s="809"/>
      <c r="B33" s="809"/>
      <c r="C33" s="811"/>
      <c r="D33" s="811"/>
      <c r="E33" s="811"/>
      <c r="F33" s="811"/>
      <c r="G33" s="830"/>
      <c r="H33" s="825"/>
      <c r="I33" s="610" t="s">
        <v>13</v>
      </c>
      <c r="J33" s="611" t="s">
        <v>14</v>
      </c>
      <c r="K33" s="612" t="s">
        <v>4</v>
      </c>
      <c r="L33" s="611" t="s">
        <v>13</v>
      </c>
      <c r="M33" s="611" t="s">
        <v>14</v>
      </c>
      <c r="N33" s="612" t="s">
        <v>4</v>
      </c>
      <c r="O33" s="611" t="s">
        <v>5</v>
      </c>
      <c r="P33" s="611" t="s">
        <v>14</v>
      </c>
      <c r="Q33" s="612" t="s">
        <v>4</v>
      </c>
      <c r="R33" s="611" t="s">
        <v>13</v>
      </c>
      <c r="S33" s="615" t="s">
        <v>14</v>
      </c>
      <c r="T33" s="678" t="s">
        <v>4</v>
      </c>
    </row>
    <row r="34" spans="1:20" s="672" customFormat="1" ht="14.25" customHeight="1" thickBot="1">
      <c r="A34" s="525">
        <v>18</v>
      </c>
      <c r="B34" s="140" t="s">
        <v>91</v>
      </c>
      <c r="C34" s="431">
        <v>30</v>
      </c>
      <c r="D34" s="432">
        <v>60</v>
      </c>
      <c r="E34" s="432">
        <f>C34+D34</f>
        <v>90</v>
      </c>
      <c r="F34" s="432">
        <f>G34-E34</f>
        <v>85</v>
      </c>
      <c r="G34" s="432">
        <v>175</v>
      </c>
      <c r="H34" s="266">
        <v>7</v>
      </c>
      <c r="I34" s="267"/>
      <c r="J34" s="268"/>
      <c r="K34" s="188"/>
      <c r="L34" s="269">
        <v>10</v>
      </c>
      <c r="M34" s="270">
        <v>20</v>
      </c>
      <c r="N34" s="188">
        <v>2</v>
      </c>
      <c r="O34" s="269">
        <v>10</v>
      </c>
      <c r="P34" s="270">
        <v>20</v>
      </c>
      <c r="Q34" s="188">
        <v>2</v>
      </c>
      <c r="R34" s="269">
        <v>10</v>
      </c>
      <c r="S34" s="476">
        <v>20</v>
      </c>
      <c r="T34" s="188">
        <v>3</v>
      </c>
    </row>
    <row r="35" spans="1:20" s="672" customFormat="1" ht="12" thickBot="1">
      <c r="A35" s="525">
        <v>19</v>
      </c>
      <c r="B35" s="650" t="s">
        <v>92</v>
      </c>
      <c r="C35" s="651">
        <v>150</v>
      </c>
      <c r="D35" s="649">
        <v>150</v>
      </c>
      <c r="E35" s="649">
        <f>C35+D35</f>
        <v>300</v>
      </c>
      <c r="F35" s="238">
        <v>225</v>
      </c>
      <c r="G35" s="238">
        <v>525</v>
      </c>
      <c r="H35" s="241">
        <v>21</v>
      </c>
      <c r="I35" s="291"/>
      <c r="J35" s="20"/>
      <c r="K35" s="460"/>
      <c r="L35" s="291">
        <v>50</v>
      </c>
      <c r="M35" s="20">
        <v>40</v>
      </c>
      <c r="N35" s="242">
        <v>5</v>
      </c>
      <c r="O35" s="291">
        <v>75</v>
      </c>
      <c r="P35" s="20">
        <v>65</v>
      </c>
      <c r="Q35" s="242">
        <v>8</v>
      </c>
      <c r="R35" s="291">
        <v>25</v>
      </c>
      <c r="S35" s="458">
        <v>45</v>
      </c>
      <c r="T35" s="242">
        <v>8</v>
      </c>
    </row>
    <row r="36" spans="1:20" s="144" customFormat="1" ht="12" thickBot="1">
      <c r="A36" s="525">
        <v>20</v>
      </c>
      <c r="B36" s="562" t="s">
        <v>93</v>
      </c>
      <c r="C36" s="26">
        <v>12</v>
      </c>
      <c r="D36" s="26">
        <v>12</v>
      </c>
      <c r="E36" s="35">
        <f>C36+D36</f>
        <v>24</v>
      </c>
      <c r="F36" s="35">
        <f>G36-E36</f>
        <v>51</v>
      </c>
      <c r="G36" s="35">
        <v>75</v>
      </c>
      <c r="H36" s="286">
        <v>3</v>
      </c>
      <c r="I36" s="25"/>
      <c r="J36" s="26"/>
      <c r="K36" s="202"/>
      <c r="L36" s="209">
        <v>12</v>
      </c>
      <c r="M36" s="197">
        <v>12</v>
      </c>
      <c r="N36" s="273">
        <v>3</v>
      </c>
      <c r="O36" s="209"/>
      <c r="P36" s="197"/>
      <c r="Q36" s="273"/>
      <c r="R36" s="209"/>
      <c r="S36" s="197"/>
      <c r="T36" s="169"/>
    </row>
    <row r="37" spans="1:20" s="144" customFormat="1" ht="12" thickBot="1">
      <c r="A37" s="525">
        <v>21</v>
      </c>
      <c r="B37" s="563" t="s">
        <v>94</v>
      </c>
      <c r="C37" s="26">
        <v>12</v>
      </c>
      <c r="D37" s="35">
        <v>12</v>
      </c>
      <c r="E37" s="35">
        <f aca="true" t="shared" si="3" ref="E37:E47">C37+D37</f>
        <v>24</v>
      </c>
      <c r="F37" s="35">
        <f aca="true" t="shared" si="4" ref="F37:F47">G37-E37</f>
        <v>51</v>
      </c>
      <c r="G37" s="35">
        <v>75</v>
      </c>
      <c r="H37" s="170">
        <v>3</v>
      </c>
      <c r="I37" s="200"/>
      <c r="J37" s="179"/>
      <c r="K37" s="201"/>
      <c r="L37" s="200">
        <v>12</v>
      </c>
      <c r="M37" s="275">
        <v>12</v>
      </c>
      <c r="N37" s="178">
        <v>3</v>
      </c>
      <c r="O37" s="119"/>
      <c r="P37" s="171"/>
      <c r="Q37" s="203"/>
      <c r="R37" s="25"/>
      <c r="S37" s="26"/>
      <c r="T37" s="169"/>
    </row>
    <row r="38" spans="1:20" s="144" customFormat="1" ht="23.25" thickBot="1">
      <c r="A38" s="525">
        <v>22</v>
      </c>
      <c r="B38" s="563" t="s">
        <v>34</v>
      </c>
      <c r="C38" s="26">
        <v>6</v>
      </c>
      <c r="D38" s="26">
        <v>9</v>
      </c>
      <c r="E38" s="35">
        <f t="shared" si="3"/>
        <v>15</v>
      </c>
      <c r="F38" s="35">
        <f t="shared" si="4"/>
        <v>35</v>
      </c>
      <c r="G38" s="35">
        <v>50</v>
      </c>
      <c r="H38" s="180">
        <v>2</v>
      </c>
      <c r="I38" s="25"/>
      <c r="J38" s="26"/>
      <c r="K38" s="202"/>
      <c r="L38" s="119"/>
      <c r="M38" s="171"/>
      <c r="N38" s="203"/>
      <c r="O38" s="25"/>
      <c r="P38" s="26"/>
      <c r="Q38" s="169"/>
      <c r="R38" s="25">
        <v>6</v>
      </c>
      <c r="S38" s="26">
        <v>9</v>
      </c>
      <c r="T38" s="169">
        <v>2</v>
      </c>
    </row>
    <row r="39" spans="1:20" s="144" customFormat="1" ht="12" thickBot="1">
      <c r="A39" s="525">
        <v>23</v>
      </c>
      <c r="B39" s="563" t="s">
        <v>35</v>
      </c>
      <c r="C39" s="26">
        <v>6</v>
      </c>
      <c r="D39" s="26">
        <v>9</v>
      </c>
      <c r="E39" s="35">
        <f t="shared" si="3"/>
        <v>15</v>
      </c>
      <c r="F39" s="35">
        <f t="shared" si="4"/>
        <v>35</v>
      </c>
      <c r="G39" s="35">
        <v>50</v>
      </c>
      <c r="H39" s="170">
        <v>2</v>
      </c>
      <c r="I39" s="25"/>
      <c r="J39" s="26"/>
      <c r="K39" s="202"/>
      <c r="L39" s="25">
        <v>6</v>
      </c>
      <c r="M39" s="26">
        <v>9</v>
      </c>
      <c r="N39" s="277">
        <v>2</v>
      </c>
      <c r="O39" s="25"/>
      <c r="P39" s="26"/>
      <c r="Q39" s="169"/>
      <c r="R39" s="25"/>
      <c r="S39" s="26"/>
      <c r="T39" s="169"/>
    </row>
    <row r="40" spans="1:20" s="144" customFormat="1" ht="12" thickBot="1">
      <c r="A40" s="525">
        <v>24</v>
      </c>
      <c r="B40" s="563" t="s">
        <v>115</v>
      </c>
      <c r="C40" s="26">
        <v>9</v>
      </c>
      <c r="D40" s="26">
        <v>15</v>
      </c>
      <c r="E40" s="35">
        <f t="shared" si="3"/>
        <v>24</v>
      </c>
      <c r="F40" s="35">
        <f t="shared" si="4"/>
        <v>51</v>
      </c>
      <c r="G40" s="35">
        <v>75</v>
      </c>
      <c r="H40" s="170">
        <v>3</v>
      </c>
      <c r="I40" s="25"/>
      <c r="J40" s="26"/>
      <c r="K40" s="202"/>
      <c r="L40" s="25">
        <v>9</v>
      </c>
      <c r="M40" s="26">
        <v>15</v>
      </c>
      <c r="N40" s="169">
        <v>3</v>
      </c>
      <c r="O40" s="25"/>
      <c r="P40" s="26"/>
      <c r="Q40" s="169"/>
      <c r="R40" s="119"/>
      <c r="S40" s="171"/>
      <c r="T40" s="169"/>
    </row>
    <row r="41" spans="1:20" s="144" customFormat="1" ht="12" thickBot="1">
      <c r="A41" s="525">
        <v>25</v>
      </c>
      <c r="B41" s="563" t="s">
        <v>75</v>
      </c>
      <c r="C41" s="26">
        <v>18</v>
      </c>
      <c r="D41" s="26">
        <v>12</v>
      </c>
      <c r="E41" s="35">
        <f t="shared" si="3"/>
        <v>30</v>
      </c>
      <c r="F41" s="35">
        <f t="shared" si="4"/>
        <v>70</v>
      </c>
      <c r="G41" s="35">
        <v>100</v>
      </c>
      <c r="H41" s="180">
        <v>4</v>
      </c>
      <c r="I41" s="25"/>
      <c r="J41" s="26"/>
      <c r="K41" s="202"/>
      <c r="L41" s="25"/>
      <c r="M41" s="26"/>
      <c r="N41" s="277"/>
      <c r="O41" s="25">
        <v>18</v>
      </c>
      <c r="P41" s="26">
        <v>12</v>
      </c>
      <c r="Q41" s="169">
        <v>4</v>
      </c>
      <c r="R41" s="25"/>
      <c r="S41" s="26"/>
      <c r="T41" s="169"/>
    </row>
    <row r="42" spans="1:20" s="144" customFormat="1" ht="12" thickBot="1">
      <c r="A42" s="525">
        <v>26</v>
      </c>
      <c r="B42" s="563" t="s">
        <v>36</v>
      </c>
      <c r="C42" s="26">
        <v>9</v>
      </c>
      <c r="D42" s="26">
        <v>6</v>
      </c>
      <c r="E42" s="35">
        <f t="shared" si="3"/>
        <v>15</v>
      </c>
      <c r="F42" s="35">
        <f t="shared" si="4"/>
        <v>35</v>
      </c>
      <c r="G42" s="35">
        <v>50</v>
      </c>
      <c r="H42" s="170">
        <v>2</v>
      </c>
      <c r="I42" s="25"/>
      <c r="J42" s="26"/>
      <c r="K42" s="202"/>
      <c r="L42" s="25">
        <v>9</v>
      </c>
      <c r="M42" s="26">
        <v>6</v>
      </c>
      <c r="N42" s="277">
        <v>2</v>
      </c>
      <c r="O42" s="25"/>
      <c r="P42" s="26"/>
      <c r="Q42" s="169"/>
      <c r="R42" s="166"/>
      <c r="S42" s="168"/>
      <c r="T42" s="169"/>
    </row>
    <row r="43" spans="1:20" s="144" customFormat="1" ht="12" thickBot="1">
      <c r="A43" s="525">
        <v>27</v>
      </c>
      <c r="B43" s="564" t="s">
        <v>37</v>
      </c>
      <c r="C43" s="26">
        <v>9</v>
      </c>
      <c r="D43" s="35"/>
      <c r="E43" s="35">
        <f t="shared" si="3"/>
        <v>9</v>
      </c>
      <c r="F43" s="35">
        <f t="shared" si="4"/>
        <v>16</v>
      </c>
      <c r="G43" s="35">
        <v>25</v>
      </c>
      <c r="H43" s="180">
        <v>1</v>
      </c>
      <c r="I43" s="25"/>
      <c r="J43" s="26"/>
      <c r="K43" s="202"/>
      <c r="L43" s="25"/>
      <c r="M43" s="26"/>
      <c r="N43" s="277"/>
      <c r="O43" s="175">
        <v>9</v>
      </c>
      <c r="P43" s="176"/>
      <c r="Q43" s="278">
        <v>1</v>
      </c>
      <c r="R43" s="200"/>
      <c r="S43" s="179"/>
      <c r="T43" s="169"/>
    </row>
    <row r="44" spans="1:20" s="144" customFormat="1" ht="12.75" customHeight="1" thickBot="1">
      <c r="A44" s="525">
        <v>28</v>
      </c>
      <c r="B44" s="185" t="s">
        <v>76</v>
      </c>
      <c r="C44" s="26">
        <v>21</v>
      </c>
      <c r="D44" s="26">
        <v>9</v>
      </c>
      <c r="E44" s="35">
        <f t="shared" si="3"/>
        <v>30</v>
      </c>
      <c r="F44" s="35">
        <f t="shared" si="4"/>
        <v>70</v>
      </c>
      <c r="G44" s="35">
        <v>100</v>
      </c>
      <c r="H44" s="169">
        <v>4</v>
      </c>
      <c r="I44" s="25"/>
      <c r="J44" s="26"/>
      <c r="K44" s="202"/>
      <c r="L44" s="119"/>
      <c r="M44" s="171"/>
      <c r="N44" s="203"/>
      <c r="O44" s="565">
        <v>21</v>
      </c>
      <c r="P44" s="181">
        <v>9</v>
      </c>
      <c r="Q44" s="566">
        <v>4</v>
      </c>
      <c r="R44" s="200"/>
      <c r="S44" s="470"/>
      <c r="T44" s="467"/>
    </row>
    <row r="45" spans="1:20" s="144" customFormat="1" ht="12" thickBot="1">
      <c r="A45" s="525">
        <v>29</v>
      </c>
      <c r="B45" s="567" t="s">
        <v>38</v>
      </c>
      <c r="C45" s="26">
        <v>9</v>
      </c>
      <c r="D45" s="26">
        <v>21</v>
      </c>
      <c r="E45" s="35">
        <f t="shared" si="3"/>
        <v>30</v>
      </c>
      <c r="F45" s="35">
        <f t="shared" si="4"/>
        <v>70</v>
      </c>
      <c r="G45" s="35">
        <v>100</v>
      </c>
      <c r="H45" s="568">
        <v>4</v>
      </c>
      <c r="I45" s="25"/>
      <c r="J45" s="26"/>
      <c r="K45" s="202"/>
      <c r="L45" s="25"/>
      <c r="M45" s="26"/>
      <c r="N45" s="277"/>
      <c r="O45" s="175">
        <v>9</v>
      </c>
      <c r="P45" s="176">
        <v>21</v>
      </c>
      <c r="Q45" s="278">
        <v>4</v>
      </c>
      <c r="R45" s="200"/>
      <c r="S45" s="179"/>
      <c r="T45" s="169"/>
    </row>
    <row r="46" spans="1:20" s="144" customFormat="1" ht="12" thickBot="1">
      <c r="A46" s="525">
        <v>30</v>
      </c>
      <c r="B46" s="434" t="s">
        <v>73</v>
      </c>
      <c r="C46" s="26"/>
      <c r="D46" s="26">
        <v>9</v>
      </c>
      <c r="E46" s="35">
        <f t="shared" si="3"/>
        <v>9</v>
      </c>
      <c r="F46" s="35">
        <f t="shared" si="4"/>
        <v>16</v>
      </c>
      <c r="G46" s="35">
        <v>25</v>
      </c>
      <c r="H46" s="180">
        <v>1</v>
      </c>
      <c r="I46" s="25"/>
      <c r="J46" s="26"/>
      <c r="K46" s="202"/>
      <c r="L46" s="119"/>
      <c r="M46" s="26">
        <v>9</v>
      </c>
      <c r="N46" s="277">
        <v>1</v>
      </c>
      <c r="O46" s="175"/>
      <c r="P46" s="176"/>
      <c r="Q46" s="278"/>
      <c r="R46" s="200"/>
      <c r="S46" s="179"/>
      <c r="T46" s="169"/>
    </row>
    <row r="47" spans="1:20" s="144" customFormat="1" ht="11.25">
      <c r="A47" s="525">
        <v>31</v>
      </c>
      <c r="B47" s="434" t="s">
        <v>71</v>
      </c>
      <c r="C47" s="26">
        <v>9</v>
      </c>
      <c r="D47" s="26"/>
      <c r="E47" s="35">
        <f t="shared" si="3"/>
        <v>9</v>
      </c>
      <c r="F47" s="35">
        <f t="shared" si="4"/>
        <v>16</v>
      </c>
      <c r="G47" s="35">
        <v>25</v>
      </c>
      <c r="H47" s="180">
        <v>1</v>
      </c>
      <c r="I47" s="25"/>
      <c r="J47" s="26"/>
      <c r="K47" s="202"/>
      <c r="L47" s="25"/>
      <c r="M47" s="26"/>
      <c r="N47" s="277"/>
      <c r="O47" s="175">
        <v>9</v>
      </c>
      <c r="P47" s="176"/>
      <c r="Q47" s="278">
        <v>1</v>
      </c>
      <c r="R47" s="200"/>
      <c r="S47" s="179"/>
      <c r="T47" s="169"/>
    </row>
    <row r="48" spans="1:20" s="144" customFormat="1" ht="11.25">
      <c r="A48" s="136"/>
      <c r="B48" s="147" t="s">
        <v>39</v>
      </c>
      <c r="C48" s="433">
        <f aca="true" t="shared" si="5" ref="C48:H48">SUM(C34:C47)</f>
        <v>300</v>
      </c>
      <c r="D48" s="433">
        <f t="shared" si="5"/>
        <v>324</v>
      </c>
      <c r="E48" s="433">
        <f t="shared" si="5"/>
        <v>624</v>
      </c>
      <c r="F48" s="433">
        <f t="shared" si="5"/>
        <v>826</v>
      </c>
      <c r="G48" s="433">
        <f t="shared" si="5"/>
        <v>1450</v>
      </c>
      <c r="H48" s="146">
        <f t="shared" si="5"/>
        <v>58</v>
      </c>
      <c r="I48" s="131"/>
      <c r="J48" s="130"/>
      <c r="K48" s="142"/>
      <c r="L48" s="149">
        <f aca="true" t="shared" si="6" ref="L48:T48">SUM(L34:L47)</f>
        <v>108</v>
      </c>
      <c r="M48" s="149">
        <f t="shared" si="6"/>
        <v>123</v>
      </c>
      <c r="N48" s="149">
        <f t="shared" si="6"/>
        <v>21</v>
      </c>
      <c r="O48" s="149">
        <f t="shared" si="6"/>
        <v>151</v>
      </c>
      <c r="P48" s="149">
        <f t="shared" si="6"/>
        <v>127</v>
      </c>
      <c r="Q48" s="149">
        <f t="shared" si="6"/>
        <v>24</v>
      </c>
      <c r="R48" s="149">
        <f t="shared" si="6"/>
        <v>41</v>
      </c>
      <c r="S48" s="149">
        <f t="shared" si="6"/>
        <v>74</v>
      </c>
      <c r="T48" s="169">
        <f t="shared" si="6"/>
        <v>13</v>
      </c>
    </row>
    <row r="49" spans="1:20" s="60" customFormat="1" ht="11.25">
      <c r="A49" s="96"/>
      <c r="B49" s="620" t="s">
        <v>150</v>
      </c>
      <c r="C49" s="99">
        <f aca="true" t="shared" si="7" ref="C49:T49">C26+C48</f>
        <v>459</v>
      </c>
      <c r="D49" s="99">
        <f t="shared" si="7"/>
        <v>483</v>
      </c>
      <c r="E49" s="99">
        <f t="shared" si="7"/>
        <v>942</v>
      </c>
      <c r="F49" s="99">
        <f t="shared" si="7"/>
        <v>1883</v>
      </c>
      <c r="G49" s="99">
        <f t="shared" si="7"/>
        <v>2825</v>
      </c>
      <c r="H49" s="99">
        <f t="shared" si="7"/>
        <v>113</v>
      </c>
      <c r="I49" s="99">
        <f t="shared" si="7"/>
        <v>120</v>
      </c>
      <c r="J49" s="99">
        <f t="shared" si="7"/>
        <v>111</v>
      </c>
      <c r="K49" s="99">
        <f t="shared" si="7"/>
        <v>30</v>
      </c>
      <c r="L49" s="99">
        <f t="shared" si="7"/>
        <v>141</v>
      </c>
      <c r="M49" s="99">
        <f t="shared" si="7"/>
        <v>162</v>
      </c>
      <c r="N49" s="99">
        <f t="shared" si="7"/>
        <v>30</v>
      </c>
      <c r="O49" s="99">
        <f t="shared" si="7"/>
        <v>151</v>
      </c>
      <c r="P49" s="99">
        <f t="shared" si="7"/>
        <v>127</v>
      </c>
      <c r="Q49" s="99">
        <f t="shared" si="7"/>
        <v>30</v>
      </c>
      <c r="R49" s="99">
        <f t="shared" si="7"/>
        <v>41</v>
      </c>
      <c r="S49" s="99">
        <f t="shared" si="7"/>
        <v>74</v>
      </c>
      <c r="T49" s="99">
        <f t="shared" si="7"/>
        <v>23</v>
      </c>
    </row>
    <row r="50" spans="2:20" s="60" customFormat="1" ht="11.25">
      <c r="B50" s="504" t="s">
        <v>117</v>
      </c>
      <c r="C50" s="314"/>
      <c r="D50" s="314">
        <v>90</v>
      </c>
      <c r="E50" s="314">
        <v>200</v>
      </c>
      <c r="F50" s="314"/>
      <c r="G50" s="314">
        <v>200</v>
      </c>
      <c r="H50" s="591">
        <v>7</v>
      </c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>
        <v>200</v>
      </c>
      <c r="T50" s="679">
        <v>7</v>
      </c>
    </row>
    <row r="51" spans="1:20" s="60" customFormat="1" ht="11.25">
      <c r="A51" s="61"/>
      <c r="B51" s="621" t="s">
        <v>151</v>
      </c>
      <c r="C51" s="216"/>
      <c r="D51" s="216"/>
      <c r="E51" s="623">
        <f>E49+E50</f>
        <v>1142</v>
      </c>
      <c r="F51" s="216"/>
      <c r="G51" s="216"/>
      <c r="H51" s="492">
        <f>SUM(H49:H50)</f>
        <v>120</v>
      </c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680">
        <f>SUM(T49:T50)</f>
        <v>30</v>
      </c>
    </row>
    <row r="52" spans="1:20" s="64" customFormat="1" ht="11.25">
      <c r="A52" s="52"/>
      <c r="B52" s="662" t="s">
        <v>152</v>
      </c>
      <c r="C52" s="221">
        <f>C49*100/E49</f>
        <v>48.72611464968153</v>
      </c>
      <c r="D52" s="222">
        <f>100-C52</f>
        <v>51.27388535031847</v>
      </c>
      <c r="E52" s="663">
        <f>E51-(E35*0.4)</f>
        <v>1022</v>
      </c>
      <c r="F52" s="49"/>
      <c r="G52" s="49"/>
      <c r="H52" s="49"/>
      <c r="I52" s="50"/>
      <c r="J52" s="50"/>
      <c r="K52" s="51"/>
      <c r="L52" s="50"/>
      <c r="M52" s="50"/>
      <c r="N52" s="217"/>
      <c r="O52" s="50"/>
      <c r="P52" s="50"/>
      <c r="Q52" s="217"/>
      <c r="R52" s="50"/>
      <c r="S52" s="50"/>
      <c r="T52" s="217"/>
    </row>
    <row r="53" ht="12" thickBot="1"/>
    <row r="54" spans="1:20" ht="12" thickBot="1">
      <c r="A54" s="798" t="s">
        <v>40</v>
      </c>
      <c r="B54" s="798"/>
      <c r="C54" s="813" t="s">
        <v>5</v>
      </c>
      <c r="D54" s="813" t="s">
        <v>6</v>
      </c>
      <c r="E54" s="813" t="s">
        <v>7</v>
      </c>
      <c r="F54" s="813" t="s">
        <v>8</v>
      </c>
      <c r="G54" s="815" t="s">
        <v>3</v>
      </c>
      <c r="H54" s="817" t="s">
        <v>4</v>
      </c>
      <c r="I54" s="780" t="s">
        <v>30</v>
      </c>
      <c r="J54" s="781"/>
      <c r="K54" s="782"/>
      <c r="L54" s="780" t="s">
        <v>31</v>
      </c>
      <c r="M54" s="781"/>
      <c r="N54" s="782"/>
      <c r="O54" s="780" t="s">
        <v>32</v>
      </c>
      <c r="P54" s="781"/>
      <c r="Q54" s="782"/>
      <c r="R54" s="780" t="s">
        <v>33</v>
      </c>
      <c r="S54" s="781"/>
      <c r="T54" s="782"/>
    </row>
    <row r="55" spans="1:20" ht="23.25" thickBot="1">
      <c r="A55" s="812"/>
      <c r="B55" s="812"/>
      <c r="C55" s="814"/>
      <c r="D55" s="814"/>
      <c r="E55" s="814"/>
      <c r="F55" s="814"/>
      <c r="G55" s="816"/>
      <c r="H55" s="818"/>
      <c r="I55" s="22" t="s">
        <v>13</v>
      </c>
      <c r="J55" s="21" t="s">
        <v>14</v>
      </c>
      <c r="K55" s="23" t="s">
        <v>4</v>
      </c>
      <c r="L55" s="22" t="s">
        <v>13</v>
      </c>
      <c r="M55" s="21" t="s">
        <v>14</v>
      </c>
      <c r="N55" s="23" t="s">
        <v>4</v>
      </c>
      <c r="O55" s="22" t="s">
        <v>5</v>
      </c>
      <c r="P55" s="21" t="s">
        <v>14</v>
      </c>
      <c r="Q55" s="114" t="s">
        <v>4</v>
      </c>
      <c r="R55" s="435" t="s">
        <v>13</v>
      </c>
      <c r="S55" s="220" t="s">
        <v>14</v>
      </c>
      <c r="T55" s="436" t="s">
        <v>4</v>
      </c>
    </row>
    <row r="56" spans="1:20" s="144" customFormat="1" ht="15" customHeight="1" thickBot="1">
      <c r="A56" s="523">
        <v>18</v>
      </c>
      <c r="B56" s="182" t="s">
        <v>95</v>
      </c>
      <c r="C56" s="264">
        <v>30</v>
      </c>
      <c r="D56" s="265">
        <v>60</v>
      </c>
      <c r="E56" s="265">
        <v>90</v>
      </c>
      <c r="F56" s="265">
        <v>85</v>
      </c>
      <c r="G56" s="266">
        <v>175</v>
      </c>
      <c r="H56" s="266">
        <v>7</v>
      </c>
      <c r="I56" s="350"/>
      <c r="J56" s="268"/>
      <c r="K56" s="188"/>
      <c r="L56" s="351">
        <v>10</v>
      </c>
      <c r="M56" s="270">
        <v>20</v>
      </c>
      <c r="N56" s="188">
        <v>2</v>
      </c>
      <c r="O56" s="351">
        <v>10</v>
      </c>
      <c r="P56" s="270">
        <v>20</v>
      </c>
      <c r="Q56" s="189">
        <v>2</v>
      </c>
      <c r="R56" s="437">
        <v>10</v>
      </c>
      <c r="S56" s="438">
        <v>20</v>
      </c>
      <c r="T56" s="439">
        <v>3</v>
      </c>
    </row>
    <row r="57" spans="1:20" s="144" customFormat="1" ht="15" customHeight="1" thickBot="1">
      <c r="A57" s="523">
        <v>19</v>
      </c>
      <c r="B57" s="164" t="s">
        <v>93</v>
      </c>
      <c r="C57" s="161">
        <v>12</v>
      </c>
      <c r="D57" s="161">
        <v>12</v>
      </c>
      <c r="E57" s="76">
        <f>C57+D57</f>
        <v>24</v>
      </c>
      <c r="F57" s="76">
        <v>51</v>
      </c>
      <c r="G57" s="165">
        <v>75</v>
      </c>
      <c r="H57" s="162">
        <v>3</v>
      </c>
      <c r="I57" s="187"/>
      <c r="J57" s="179"/>
      <c r="K57" s="201"/>
      <c r="L57" s="187">
        <v>12</v>
      </c>
      <c r="M57" s="179">
        <v>12</v>
      </c>
      <c r="N57" s="178">
        <v>3</v>
      </c>
      <c r="O57" s="208"/>
      <c r="P57" s="197"/>
      <c r="Q57" s="274"/>
      <c r="R57" s="27"/>
      <c r="S57" s="26"/>
      <c r="T57" s="169"/>
    </row>
    <row r="58" spans="1:20" s="144" customFormat="1" ht="19.5" customHeight="1" thickBot="1">
      <c r="A58" s="523">
        <v>20</v>
      </c>
      <c r="B58" s="364" t="s">
        <v>42</v>
      </c>
      <c r="C58" s="161">
        <v>6</v>
      </c>
      <c r="D58" s="161">
        <v>9</v>
      </c>
      <c r="E58" s="76">
        <f aca="true" t="shared" si="8" ref="E58:E73">C58+D58</f>
        <v>15</v>
      </c>
      <c r="F58" s="76">
        <v>35</v>
      </c>
      <c r="G58" s="165">
        <v>50</v>
      </c>
      <c r="H58" s="162">
        <v>2</v>
      </c>
      <c r="I58" s="27"/>
      <c r="J58" s="26"/>
      <c r="K58" s="202"/>
      <c r="L58" s="722"/>
      <c r="M58" s="723"/>
      <c r="N58" s="724"/>
      <c r="O58" s="27"/>
      <c r="P58" s="26"/>
      <c r="Q58" s="184"/>
      <c r="R58" s="692">
        <v>6</v>
      </c>
      <c r="S58" s="693">
        <v>9</v>
      </c>
      <c r="T58" s="711">
        <v>2</v>
      </c>
    </row>
    <row r="59" spans="1:20" s="144" customFormat="1" ht="22.5" customHeight="1" thickBot="1">
      <c r="A59" s="523">
        <v>21</v>
      </c>
      <c r="B59" s="430" t="s">
        <v>96</v>
      </c>
      <c r="C59" s="161">
        <v>12</v>
      </c>
      <c r="D59" s="161">
        <v>18</v>
      </c>
      <c r="E59" s="76">
        <f t="shared" si="8"/>
        <v>30</v>
      </c>
      <c r="F59" s="76">
        <v>70</v>
      </c>
      <c r="G59" s="165">
        <v>100</v>
      </c>
      <c r="H59" s="162">
        <v>4</v>
      </c>
      <c r="I59" s="27"/>
      <c r="J59" s="26"/>
      <c r="K59" s="202"/>
      <c r="L59" s="161">
        <v>12</v>
      </c>
      <c r="M59" s="161">
        <v>18</v>
      </c>
      <c r="N59" s="169">
        <v>4</v>
      </c>
      <c r="O59" s="27"/>
      <c r="P59" s="26"/>
      <c r="Q59" s="184"/>
      <c r="R59" s="27"/>
      <c r="S59" s="26"/>
      <c r="T59" s="169"/>
    </row>
    <row r="60" spans="1:20" s="144" customFormat="1" ht="15" customHeight="1" thickBot="1">
      <c r="A60" s="523">
        <v>22</v>
      </c>
      <c r="B60" s="164" t="s">
        <v>43</v>
      </c>
      <c r="C60" s="161">
        <v>9</v>
      </c>
      <c r="D60" s="161">
        <v>6</v>
      </c>
      <c r="E60" s="76">
        <f t="shared" si="8"/>
        <v>15</v>
      </c>
      <c r="F60" s="76">
        <v>20</v>
      </c>
      <c r="G60" s="165">
        <v>50</v>
      </c>
      <c r="H60" s="162">
        <v>2</v>
      </c>
      <c r="I60" s="27"/>
      <c r="J60" s="26"/>
      <c r="K60" s="202"/>
      <c r="L60" s="722"/>
      <c r="M60" s="723"/>
      <c r="N60" s="724"/>
      <c r="O60" s="27"/>
      <c r="P60" s="26"/>
      <c r="Q60" s="184"/>
      <c r="R60" s="692">
        <v>9</v>
      </c>
      <c r="S60" s="693">
        <v>6</v>
      </c>
      <c r="T60" s="711">
        <v>2</v>
      </c>
    </row>
    <row r="61" spans="1:20" s="144" customFormat="1" ht="15" customHeight="1" thickBot="1">
      <c r="A61" s="523">
        <v>23</v>
      </c>
      <c r="B61" s="164" t="s">
        <v>79</v>
      </c>
      <c r="C61" s="161">
        <v>12</v>
      </c>
      <c r="D61" s="161">
        <v>12</v>
      </c>
      <c r="E61" s="76">
        <f t="shared" si="8"/>
        <v>24</v>
      </c>
      <c r="F61" s="76">
        <v>51</v>
      </c>
      <c r="G61" s="165">
        <v>75</v>
      </c>
      <c r="H61" s="162">
        <v>3</v>
      </c>
      <c r="I61" s="27"/>
      <c r="J61" s="26"/>
      <c r="K61" s="202"/>
      <c r="L61" s="27"/>
      <c r="M61" s="26"/>
      <c r="N61" s="169"/>
      <c r="O61" s="722"/>
      <c r="P61" s="723"/>
      <c r="Q61" s="725"/>
      <c r="R61" s="692">
        <v>12</v>
      </c>
      <c r="S61" s="693">
        <v>12</v>
      </c>
      <c r="T61" s="711">
        <v>3</v>
      </c>
    </row>
    <row r="62" spans="1:20" s="144" customFormat="1" ht="21" customHeight="1" thickBot="1">
      <c r="A62" s="523">
        <v>24</v>
      </c>
      <c r="B62" s="365" t="s">
        <v>44</v>
      </c>
      <c r="C62" s="161">
        <v>12</v>
      </c>
      <c r="D62" s="161">
        <v>12</v>
      </c>
      <c r="E62" s="76">
        <f t="shared" si="8"/>
        <v>24</v>
      </c>
      <c r="F62" s="199">
        <f>G62-E62</f>
        <v>51</v>
      </c>
      <c r="G62" s="165">
        <v>75</v>
      </c>
      <c r="H62" s="195">
        <v>3</v>
      </c>
      <c r="I62" s="27"/>
      <c r="J62" s="26"/>
      <c r="K62" s="202"/>
      <c r="L62" s="27"/>
      <c r="M62" s="26"/>
      <c r="N62" s="169"/>
      <c r="O62" s="27">
        <v>12</v>
      </c>
      <c r="P62" s="26">
        <v>12</v>
      </c>
      <c r="Q62" s="184">
        <v>3</v>
      </c>
      <c r="R62" s="27"/>
      <c r="S62" s="26"/>
      <c r="T62" s="169"/>
    </row>
    <row r="63" spans="1:20" s="144" customFormat="1" ht="24" customHeight="1" thickBot="1">
      <c r="A63" s="523">
        <v>25</v>
      </c>
      <c r="B63" s="366" t="s">
        <v>97</v>
      </c>
      <c r="C63" s="161">
        <v>12</v>
      </c>
      <c r="D63" s="161">
        <v>18</v>
      </c>
      <c r="E63" s="76">
        <f t="shared" si="8"/>
        <v>30</v>
      </c>
      <c r="F63" s="199">
        <f aca="true" t="shared" si="9" ref="F63:F73">G63-E63</f>
        <v>70</v>
      </c>
      <c r="G63" s="165">
        <v>100</v>
      </c>
      <c r="H63" s="195">
        <v>4</v>
      </c>
      <c r="I63" s="27"/>
      <c r="J63" s="26"/>
      <c r="K63" s="202"/>
      <c r="L63" s="27"/>
      <c r="M63" s="26"/>
      <c r="N63" s="169"/>
      <c r="O63" s="27">
        <v>12</v>
      </c>
      <c r="P63" s="26">
        <v>18</v>
      </c>
      <c r="Q63" s="184">
        <v>4</v>
      </c>
      <c r="R63" s="27"/>
      <c r="S63" s="26"/>
      <c r="T63" s="169"/>
    </row>
    <row r="64" spans="1:20" s="144" customFormat="1" ht="15" customHeight="1" thickBot="1">
      <c r="A64" s="523">
        <v>26</v>
      </c>
      <c r="B64" s="164" t="s">
        <v>47</v>
      </c>
      <c r="C64" s="161">
        <v>3</v>
      </c>
      <c r="D64" s="161">
        <v>12</v>
      </c>
      <c r="E64" s="76">
        <f t="shared" si="8"/>
        <v>15</v>
      </c>
      <c r="F64" s="199">
        <f t="shared" si="9"/>
        <v>35</v>
      </c>
      <c r="G64" s="162">
        <v>50</v>
      </c>
      <c r="H64" s="162">
        <v>2</v>
      </c>
      <c r="I64" s="27"/>
      <c r="J64" s="26"/>
      <c r="K64" s="202"/>
      <c r="L64" s="27">
        <v>3</v>
      </c>
      <c r="M64" s="26">
        <v>12</v>
      </c>
      <c r="N64" s="184">
        <v>2</v>
      </c>
      <c r="O64" s="171"/>
      <c r="P64" s="171"/>
      <c r="Q64" s="171"/>
      <c r="R64" s="25"/>
      <c r="S64" s="26"/>
      <c r="T64" s="169"/>
    </row>
    <row r="65" spans="1:20" s="144" customFormat="1" ht="15" customHeight="1" thickBot="1">
      <c r="A65" s="523">
        <v>27</v>
      </c>
      <c r="B65" s="164" t="s">
        <v>48</v>
      </c>
      <c r="C65" s="161">
        <v>12</v>
      </c>
      <c r="D65" s="161">
        <v>12</v>
      </c>
      <c r="E65" s="76">
        <f t="shared" si="8"/>
        <v>24</v>
      </c>
      <c r="F65" s="199">
        <f t="shared" si="9"/>
        <v>51</v>
      </c>
      <c r="G65" s="165">
        <v>75</v>
      </c>
      <c r="H65" s="195">
        <v>3</v>
      </c>
      <c r="I65" s="27"/>
      <c r="J65" s="26"/>
      <c r="K65" s="202"/>
      <c r="L65" s="27"/>
      <c r="M65" s="26"/>
      <c r="N65" s="169"/>
      <c r="O65" s="27">
        <v>12</v>
      </c>
      <c r="P65" s="26">
        <v>12</v>
      </c>
      <c r="Q65" s="184">
        <v>3</v>
      </c>
      <c r="R65" s="27"/>
      <c r="S65" s="26"/>
      <c r="T65" s="169"/>
    </row>
    <row r="66" spans="1:20" s="144" customFormat="1" ht="15" customHeight="1" thickBot="1">
      <c r="A66" s="523">
        <v>28</v>
      </c>
      <c r="B66" s="164" t="s">
        <v>36</v>
      </c>
      <c r="C66" s="161">
        <v>6</v>
      </c>
      <c r="D66" s="161">
        <v>9</v>
      </c>
      <c r="E66" s="76">
        <f t="shared" si="8"/>
        <v>15</v>
      </c>
      <c r="F66" s="199">
        <f t="shared" si="9"/>
        <v>35</v>
      </c>
      <c r="G66" s="165">
        <v>50</v>
      </c>
      <c r="H66" s="195">
        <v>2</v>
      </c>
      <c r="I66" s="27"/>
      <c r="J66" s="26"/>
      <c r="K66" s="202"/>
      <c r="L66" s="27"/>
      <c r="M66" s="26"/>
      <c r="N66" s="440"/>
      <c r="O66" s="27">
        <v>6</v>
      </c>
      <c r="P66" s="26">
        <v>9</v>
      </c>
      <c r="Q66" s="184">
        <v>2</v>
      </c>
      <c r="R66" s="27"/>
      <c r="S66" s="26"/>
      <c r="T66" s="169"/>
    </row>
    <row r="67" spans="1:20" s="144" customFormat="1" ht="12" thickBot="1">
      <c r="A67" s="523">
        <v>29</v>
      </c>
      <c r="B67" s="164" t="s">
        <v>46</v>
      </c>
      <c r="C67" s="161">
        <v>15</v>
      </c>
      <c r="D67" s="161"/>
      <c r="E67" s="76">
        <v>15</v>
      </c>
      <c r="F67" s="199">
        <f t="shared" si="9"/>
        <v>35</v>
      </c>
      <c r="G67" s="165">
        <v>50</v>
      </c>
      <c r="H67" s="195">
        <v>2</v>
      </c>
      <c r="I67" s="27"/>
      <c r="J67" s="26"/>
      <c r="K67" s="202"/>
      <c r="L67" s="27"/>
      <c r="M67" s="26"/>
      <c r="N67" s="440"/>
      <c r="O67" s="27"/>
      <c r="P67" s="26"/>
      <c r="Q67" s="285"/>
      <c r="R67" s="27">
        <v>15</v>
      </c>
      <c r="S67" s="26"/>
      <c r="T67" s="169">
        <v>2</v>
      </c>
    </row>
    <row r="68" spans="1:20" s="144" customFormat="1" ht="12" customHeight="1" thickBot="1">
      <c r="A68" s="523">
        <v>30</v>
      </c>
      <c r="B68" s="173" t="s">
        <v>70</v>
      </c>
      <c r="C68" s="194">
        <v>15</v>
      </c>
      <c r="D68" s="194"/>
      <c r="E68" s="76">
        <f t="shared" si="8"/>
        <v>15</v>
      </c>
      <c r="F68" s="199">
        <f t="shared" si="9"/>
        <v>35</v>
      </c>
      <c r="G68" s="174">
        <v>50</v>
      </c>
      <c r="H68" s="195">
        <v>2</v>
      </c>
      <c r="I68" s="187"/>
      <c r="J68" s="179"/>
      <c r="K68" s="201"/>
      <c r="L68" s="187"/>
      <c r="M68" s="179"/>
      <c r="N68" s="441"/>
      <c r="O68" s="187"/>
      <c r="P68" s="179"/>
      <c r="Q68" s="442"/>
      <c r="R68" s="27">
        <v>15</v>
      </c>
      <c r="S68" s="26"/>
      <c r="T68" s="169">
        <v>2</v>
      </c>
    </row>
    <row r="69" spans="1:20" s="144" customFormat="1" ht="12" customHeight="1" thickBot="1">
      <c r="A69" s="523">
        <v>31</v>
      </c>
      <c r="B69" s="164" t="s">
        <v>45</v>
      </c>
      <c r="C69" s="161">
        <v>9</v>
      </c>
      <c r="D69" s="161">
        <v>15</v>
      </c>
      <c r="E69" s="76">
        <f t="shared" si="8"/>
        <v>24</v>
      </c>
      <c r="F69" s="199">
        <v>51</v>
      </c>
      <c r="G69" s="162">
        <v>75</v>
      </c>
      <c r="H69" s="162">
        <v>3</v>
      </c>
      <c r="I69" s="27"/>
      <c r="J69" s="26"/>
      <c r="K69" s="202"/>
      <c r="L69" s="27"/>
      <c r="M69" s="26"/>
      <c r="N69" s="440"/>
      <c r="O69" s="27"/>
      <c r="P69" s="26"/>
      <c r="Q69" s="184"/>
      <c r="R69" s="27">
        <v>9</v>
      </c>
      <c r="S69" s="26">
        <v>15</v>
      </c>
      <c r="T69" s="169">
        <v>3</v>
      </c>
    </row>
    <row r="70" spans="1:20" s="144" customFormat="1" ht="12" customHeight="1" thickBot="1">
      <c r="A70" s="523">
        <v>32</v>
      </c>
      <c r="B70" s="163" t="s">
        <v>73</v>
      </c>
      <c r="C70" s="161"/>
      <c r="D70" s="76">
        <v>36</v>
      </c>
      <c r="E70" s="76">
        <f t="shared" si="8"/>
        <v>36</v>
      </c>
      <c r="F70" s="199">
        <f t="shared" si="9"/>
        <v>64</v>
      </c>
      <c r="G70" s="162">
        <v>100</v>
      </c>
      <c r="H70" s="162">
        <v>4</v>
      </c>
      <c r="I70" s="27"/>
      <c r="J70" s="26"/>
      <c r="K70" s="202"/>
      <c r="L70" s="27"/>
      <c r="M70" s="26">
        <v>18</v>
      </c>
      <c r="N70" s="440">
        <v>2</v>
      </c>
      <c r="O70" s="27"/>
      <c r="P70" s="26">
        <v>18</v>
      </c>
      <c r="Q70" s="285">
        <v>2</v>
      </c>
      <c r="R70" s="27"/>
      <c r="S70" s="26"/>
      <c r="T70" s="440"/>
    </row>
    <row r="71" spans="1:20" s="144" customFormat="1" ht="12" customHeight="1" thickBot="1">
      <c r="A71" s="523">
        <v>33</v>
      </c>
      <c r="B71" s="163" t="s">
        <v>74</v>
      </c>
      <c r="C71" s="161"/>
      <c r="D71" s="76">
        <v>36</v>
      </c>
      <c r="E71" s="76">
        <f t="shared" si="8"/>
        <v>36</v>
      </c>
      <c r="F71" s="199">
        <f t="shared" si="9"/>
        <v>64</v>
      </c>
      <c r="G71" s="162">
        <v>100</v>
      </c>
      <c r="H71" s="162">
        <v>4</v>
      </c>
      <c r="I71" s="27"/>
      <c r="J71" s="26"/>
      <c r="K71" s="202"/>
      <c r="L71" s="27"/>
      <c r="M71" s="26">
        <v>18</v>
      </c>
      <c r="N71" s="440">
        <v>2</v>
      </c>
      <c r="O71" s="27"/>
      <c r="P71" s="26">
        <v>9</v>
      </c>
      <c r="Q71" s="285">
        <v>1</v>
      </c>
      <c r="R71" s="27"/>
      <c r="S71" s="26">
        <v>9</v>
      </c>
      <c r="T71" s="440">
        <v>1</v>
      </c>
    </row>
    <row r="72" spans="1:20" s="144" customFormat="1" ht="12" customHeight="1" thickBot="1">
      <c r="A72" s="523">
        <v>34</v>
      </c>
      <c r="B72" s="163" t="s">
        <v>71</v>
      </c>
      <c r="C72" s="76">
        <v>36</v>
      </c>
      <c r="D72" s="161"/>
      <c r="E72" s="76">
        <f t="shared" si="8"/>
        <v>36</v>
      </c>
      <c r="F72" s="199">
        <f t="shared" si="9"/>
        <v>64</v>
      </c>
      <c r="G72" s="162">
        <v>100</v>
      </c>
      <c r="H72" s="162">
        <v>4</v>
      </c>
      <c r="I72" s="27"/>
      <c r="J72" s="26"/>
      <c r="K72" s="202"/>
      <c r="L72" s="27">
        <v>18</v>
      </c>
      <c r="M72" s="26"/>
      <c r="N72" s="440">
        <v>2</v>
      </c>
      <c r="O72" s="27">
        <v>18</v>
      </c>
      <c r="P72" s="26"/>
      <c r="Q72" s="440">
        <v>2</v>
      </c>
      <c r="R72" s="27"/>
      <c r="S72" s="26"/>
      <c r="T72" s="169"/>
    </row>
    <row r="73" spans="1:20" s="144" customFormat="1" ht="12" customHeight="1">
      <c r="A73" s="523">
        <v>35</v>
      </c>
      <c r="B73" s="163" t="s">
        <v>72</v>
      </c>
      <c r="C73" s="76">
        <v>36</v>
      </c>
      <c r="D73" s="161"/>
      <c r="E73" s="76">
        <f t="shared" si="8"/>
        <v>36</v>
      </c>
      <c r="F73" s="199">
        <f t="shared" si="9"/>
        <v>64</v>
      </c>
      <c r="G73" s="162">
        <v>100</v>
      </c>
      <c r="H73" s="162">
        <v>4</v>
      </c>
      <c r="I73" s="27"/>
      <c r="J73" s="26"/>
      <c r="K73" s="202"/>
      <c r="L73" s="27"/>
      <c r="M73" s="26"/>
      <c r="N73" s="440"/>
      <c r="O73" s="27">
        <v>18</v>
      </c>
      <c r="P73" s="26"/>
      <c r="Q73" s="285">
        <v>2</v>
      </c>
      <c r="R73" s="27">
        <v>18</v>
      </c>
      <c r="S73" s="26"/>
      <c r="T73" s="169">
        <v>2</v>
      </c>
    </row>
    <row r="74" spans="1:20" s="93" customFormat="1" ht="11.25">
      <c r="A74" s="97"/>
      <c r="B74" s="98" t="s">
        <v>39</v>
      </c>
      <c r="C74" s="107">
        <f aca="true" t="shared" si="10" ref="C74:H74">SUM(C56:C73)</f>
        <v>237</v>
      </c>
      <c r="D74" s="107">
        <f t="shared" si="10"/>
        <v>267</v>
      </c>
      <c r="E74" s="107">
        <f t="shared" si="10"/>
        <v>504</v>
      </c>
      <c r="F74" s="107">
        <f t="shared" si="10"/>
        <v>931</v>
      </c>
      <c r="G74" s="107">
        <f t="shared" si="10"/>
        <v>1450</v>
      </c>
      <c r="H74" s="107">
        <f t="shared" si="10"/>
        <v>58</v>
      </c>
      <c r="I74" s="109"/>
      <c r="J74" s="32"/>
      <c r="K74" s="125"/>
      <c r="L74" s="79"/>
      <c r="M74" s="78"/>
      <c r="N74" s="126">
        <f aca="true" t="shared" si="11" ref="N74:T74">SUM(N56:N73)</f>
        <v>17</v>
      </c>
      <c r="O74" s="126">
        <f t="shared" si="11"/>
        <v>88</v>
      </c>
      <c r="P74" s="126">
        <f t="shared" si="11"/>
        <v>98</v>
      </c>
      <c r="Q74" s="126">
        <f t="shared" si="11"/>
        <v>21</v>
      </c>
      <c r="R74" s="126">
        <f t="shared" si="11"/>
        <v>94</v>
      </c>
      <c r="S74" s="126">
        <f t="shared" si="11"/>
        <v>71</v>
      </c>
      <c r="T74" s="681">
        <f t="shared" si="11"/>
        <v>20</v>
      </c>
    </row>
    <row r="75" spans="1:20" ht="11.25">
      <c r="A75" s="58"/>
      <c r="B75" s="620" t="s">
        <v>150</v>
      </c>
      <c r="C75" s="99">
        <f aca="true" t="shared" si="12" ref="C75:T75">C26+C74</f>
        <v>396</v>
      </c>
      <c r="D75" s="99">
        <f t="shared" si="12"/>
        <v>426</v>
      </c>
      <c r="E75" s="99">
        <f t="shared" si="12"/>
        <v>822</v>
      </c>
      <c r="F75" s="99">
        <f t="shared" si="12"/>
        <v>1988</v>
      </c>
      <c r="G75" s="99">
        <f t="shared" si="12"/>
        <v>2825</v>
      </c>
      <c r="H75" s="99">
        <f t="shared" si="12"/>
        <v>113</v>
      </c>
      <c r="I75" s="99">
        <f t="shared" si="12"/>
        <v>120</v>
      </c>
      <c r="J75" s="99">
        <f t="shared" si="12"/>
        <v>111</v>
      </c>
      <c r="K75" s="99">
        <f t="shared" si="12"/>
        <v>30</v>
      </c>
      <c r="L75" s="99">
        <f t="shared" si="12"/>
        <v>33</v>
      </c>
      <c r="M75" s="99">
        <f t="shared" si="12"/>
        <v>39</v>
      </c>
      <c r="N75" s="99">
        <f>N26+N74+N76</f>
        <v>30</v>
      </c>
      <c r="O75" s="99">
        <f t="shared" si="12"/>
        <v>88</v>
      </c>
      <c r="P75" s="99">
        <f t="shared" si="12"/>
        <v>98</v>
      </c>
      <c r="Q75" s="99">
        <f>Q26+Q74+Q76</f>
        <v>30</v>
      </c>
      <c r="R75" s="99">
        <f t="shared" si="12"/>
        <v>94</v>
      </c>
      <c r="S75" s="99">
        <f t="shared" si="12"/>
        <v>71</v>
      </c>
      <c r="T75" s="99">
        <f t="shared" si="12"/>
        <v>30</v>
      </c>
    </row>
    <row r="76" spans="1:20" ht="11.25">
      <c r="A76" s="489">
        <v>36</v>
      </c>
      <c r="B76" s="488" t="s">
        <v>117</v>
      </c>
      <c r="C76" s="216"/>
      <c r="D76" s="216">
        <v>90</v>
      </c>
      <c r="E76" s="314">
        <v>200</v>
      </c>
      <c r="F76" s="314"/>
      <c r="G76" s="314">
        <v>200</v>
      </c>
      <c r="H76" s="216">
        <v>7</v>
      </c>
      <c r="I76" s="522"/>
      <c r="J76" s="492"/>
      <c r="K76" s="492"/>
      <c r="L76" s="492"/>
      <c r="M76" s="695" t="s">
        <v>106</v>
      </c>
      <c r="N76" s="695">
        <v>4</v>
      </c>
      <c r="O76" s="492"/>
      <c r="P76" s="695" t="s">
        <v>106</v>
      </c>
      <c r="Q76" s="695">
        <v>3</v>
      </c>
      <c r="R76" s="492"/>
      <c r="S76" s="521"/>
      <c r="T76" s="680"/>
    </row>
    <row r="77" spans="1:20" s="64" customFormat="1" ht="17.25" customHeight="1">
      <c r="A77" s="47"/>
      <c r="B77" s="621" t="s">
        <v>151</v>
      </c>
      <c r="C77" s="221">
        <f>C75*100/E75</f>
        <v>48.175182481751825</v>
      </c>
      <c r="D77" s="222">
        <f>100-C77</f>
        <v>51.824817518248175</v>
      </c>
      <c r="E77" s="664">
        <f>E75+E76</f>
        <v>1022</v>
      </c>
      <c r="G77" s="49"/>
      <c r="H77" s="480">
        <f>SUM(H75:H76)</f>
        <v>120</v>
      </c>
      <c r="I77" s="50"/>
      <c r="J77" s="50"/>
      <c r="K77" s="51"/>
      <c r="L77" s="50"/>
      <c r="M77" s="50"/>
      <c r="N77" s="217"/>
      <c r="O77" s="50"/>
      <c r="P77" s="50"/>
      <c r="Q77" s="217"/>
      <c r="R77" s="50"/>
      <c r="S77" s="50"/>
      <c r="T77" s="467">
        <f>SUM(T75:T76)</f>
        <v>30</v>
      </c>
    </row>
    <row r="78" spans="1:20" s="64" customFormat="1" ht="12" thickBot="1">
      <c r="A78" s="47"/>
      <c r="B78" s="48"/>
      <c r="C78" s="605"/>
      <c r="D78" s="606"/>
      <c r="E78" s="607"/>
      <c r="F78" s="607"/>
      <c r="G78" s="49"/>
      <c r="H78" s="607"/>
      <c r="I78" s="687"/>
      <c r="J78" s="687"/>
      <c r="K78" s="688"/>
      <c r="L78" s="687"/>
      <c r="M78" s="687"/>
      <c r="N78" s="689"/>
      <c r="O78" s="687"/>
      <c r="P78" s="687"/>
      <c r="Q78" s="689"/>
      <c r="R78" s="687"/>
      <c r="S78" s="50"/>
      <c r="T78" s="608"/>
    </row>
    <row r="79" spans="1:20" ht="12" thickBot="1">
      <c r="A79" s="798" t="s">
        <v>49</v>
      </c>
      <c r="B79" s="799"/>
      <c r="C79" s="801" t="s">
        <v>5</v>
      </c>
      <c r="D79" s="801" t="s">
        <v>6</v>
      </c>
      <c r="E79" s="801" t="s">
        <v>7</v>
      </c>
      <c r="F79" s="801" t="s">
        <v>8</v>
      </c>
      <c r="G79" s="778" t="s">
        <v>3</v>
      </c>
      <c r="H79" s="771" t="s">
        <v>4</v>
      </c>
      <c r="I79" s="879" t="s">
        <v>30</v>
      </c>
      <c r="J79" s="879"/>
      <c r="K79" s="879"/>
      <c r="L79" s="880" t="s">
        <v>31</v>
      </c>
      <c r="M79" s="879"/>
      <c r="N79" s="881"/>
      <c r="O79" s="880" t="s">
        <v>32</v>
      </c>
      <c r="P79" s="879"/>
      <c r="Q79" s="881"/>
      <c r="R79" s="880" t="s">
        <v>33</v>
      </c>
      <c r="S79" s="791"/>
      <c r="T79" s="792"/>
    </row>
    <row r="80" spans="1:20" ht="23.25" thickBot="1">
      <c r="A80" s="800"/>
      <c r="B80" s="800"/>
      <c r="C80" s="802"/>
      <c r="D80" s="802"/>
      <c r="E80" s="802"/>
      <c r="F80" s="802"/>
      <c r="G80" s="779"/>
      <c r="H80" s="772"/>
      <c r="I80" s="28" t="s">
        <v>13</v>
      </c>
      <c r="J80" s="28" t="s">
        <v>14</v>
      </c>
      <c r="K80" s="29" t="s">
        <v>4</v>
      </c>
      <c r="L80" s="30" t="s">
        <v>13</v>
      </c>
      <c r="M80" s="28" t="s">
        <v>14</v>
      </c>
      <c r="N80" s="31" t="s">
        <v>4</v>
      </c>
      <c r="O80" s="34" t="s">
        <v>5</v>
      </c>
      <c r="P80" s="33" t="s">
        <v>14</v>
      </c>
      <c r="Q80" s="105" t="s">
        <v>4</v>
      </c>
      <c r="R80" s="30" t="s">
        <v>13</v>
      </c>
      <c r="S80" s="28" t="s">
        <v>14</v>
      </c>
      <c r="T80" s="31" t="s">
        <v>4</v>
      </c>
    </row>
    <row r="81" spans="1:20" s="144" customFormat="1" ht="23.25" thickBot="1">
      <c r="A81" s="523">
        <v>18</v>
      </c>
      <c r="B81" s="143" t="s">
        <v>98</v>
      </c>
      <c r="C81" s="264">
        <v>30</v>
      </c>
      <c r="D81" s="265">
        <v>60</v>
      </c>
      <c r="E81" s="265">
        <v>90</v>
      </c>
      <c r="F81" s="265">
        <v>85</v>
      </c>
      <c r="G81" s="450">
        <v>175</v>
      </c>
      <c r="H81" s="266">
        <v>7</v>
      </c>
      <c r="I81" s="350"/>
      <c r="J81" s="268"/>
      <c r="K81" s="188"/>
      <c r="L81" s="351">
        <v>10</v>
      </c>
      <c r="M81" s="270">
        <v>20</v>
      </c>
      <c r="N81" s="188">
        <v>2</v>
      </c>
      <c r="O81" s="351">
        <v>10</v>
      </c>
      <c r="P81" s="270">
        <v>20</v>
      </c>
      <c r="Q81" s="189">
        <v>2</v>
      </c>
      <c r="R81" s="351">
        <v>10</v>
      </c>
      <c r="S81" s="270">
        <v>20</v>
      </c>
      <c r="T81" s="188">
        <v>3</v>
      </c>
    </row>
    <row r="82" spans="1:20" s="144" customFormat="1" ht="23.25" thickBot="1">
      <c r="A82" s="523">
        <v>19</v>
      </c>
      <c r="B82" s="403" t="s">
        <v>131</v>
      </c>
      <c r="C82" s="271">
        <v>9</v>
      </c>
      <c r="D82" s="271">
        <v>6</v>
      </c>
      <c r="E82" s="81">
        <f>C82+D82</f>
        <v>15</v>
      </c>
      <c r="F82" s="561">
        <f>G82-E82</f>
        <v>35</v>
      </c>
      <c r="G82" s="158">
        <v>50</v>
      </c>
      <c r="H82" s="286">
        <v>2</v>
      </c>
      <c r="I82" s="209"/>
      <c r="J82" s="197"/>
      <c r="K82" s="404"/>
      <c r="L82" s="209">
        <v>9</v>
      </c>
      <c r="M82" s="197">
        <v>6</v>
      </c>
      <c r="N82" s="273">
        <v>2</v>
      </c>
      <c r="O82" s="25"/>
      <c r="P82" s="26"/>
      <c r="Q82" s="169"/>
      <c r="R82" s="209"/>
      <c r="S82" s="197"/>
      <c r="T82" s="273"/>
    </row>
    <row r="83" spans="1:20" s="144" customFormat="1" ht="23.25" thickBot="1">
      <c r="A83" s="523">
        <v>20</v>
      </c>
      <c r="B83" s="164" t="s">
        <v>118</v>
      </c>
      <c r="C83" s="161">
        <v>12</v>
      </c>
      <c r="D83" s="161">
        <v>12</v>
      </c>
      <c r="E83" s="81">
        <f aca="true" t="shared" si="13" ref="E83:E101">C83+D83</f>
        <v>24</v>
      </c>
      <c r="F83" s="443">
        <f aca="true" t="shared" si="14" ref="F83:F101">G83-E83</f>
        <v>51</v>
      </c>
      <c r="G83" s="186">
        <v>75</v>
      </c>
      <c r="H83" s="170">
        <v>3</v>
      </c>
      <c r="I83" s="25"/>
      <c r="J83" s="26"/>
      <c r="K83" s="518"/>
      <c r="L83" s="171"/>
      <c r="M83" s="171"/>
      <c r="N83" s="171"/>
      <c r="O83" s="25">
        <v>12</v>
      </c>
      <c r="P83" s="26">
        <v>12</v>
      </c>
      <c r="Q83" s="169">
        <v>3</v>
      </c>
      <c r="R83" s="25"/>
      <c r="S83" s="26"/>
      <c r="T83" s="169"/>
    </row>
    <row r="84" spans="1:20" s="144" customFormat="1" ht="17.25" customHeight="1" thickBot="1">
      <c r="A84" s="523">
        <v>21</v>
      </c>
      <c r="B84" s="164" t="s">
        <v>99</v>
      </c>
      <c r="C84" s="161">
        <v>12</v>
      </c>
      <c r="D84" s="161">
        <v>18</v>
      </c>
      <c r="E84" s="81">
        <f t="shared" si="13"/>
        <v>30</v>
      </c>
      <c r="F84" s="443">
        <f t="shared" si="14"/>
        <v>70</v>
      </c>
      <c r="G84" s="447">
        <v>100</v>
      </c>
      <c r="H84" s="170">
        <v>4</v>
      </c>
      <c r="I84" s="25"/>
      <c r="J84" s="26"/>
      <c r="K84" s="202"/>
      <c r="L84" s="25">
        <v>12</v>
      </c>
      <c r="M84" s="26">
        <v>18</v>
      </c>
      <c r="N84" s="169">
        <v>4</v>
      </c>
      <c r="O84" s="166"/>
      <c r="P84" s="168"/>
      <c r="Q84" s="169"/>
      <c r="R84" s="25"/>
      <c r="S84" s="26"/>
      <c r="T84" s="169"/>
    </row>
    <row r="85" spans="1:20" s="144" customFormat="1" ht="23.25" thickBot="1">
      <c r="A85" s="523">
        <v>22</v>
      </c>
      <c r="B85" s="164" t="s">
        <v>119</v>
      </c>
      <c r="C85" s="161">
        <v>6</v>
      </c>
      <c r="D85" s="161">
        <v>9</v>
      </c>
      <c r="E85" s="81">
        <f t="shared" si="13"/>
        <v>15</v>
      </c>
      <c r="F85" s="443">
        <f t="shared" si="14"/>
        <v>35</v>
      </c>
      <c r="G85" s="186">
        <v>50</v>
      </c>
      <c r="H85" s="170">
        <v>2</v>
      </c>
      <c r="I85" s="25"/>
      <c r="J85" s="26"/>
      <c r="K85" s="202"/>
      <c r="L85" s="25">
        <v>6</v>
      </c>
      <c r="M85" s="26">
        <v>9</v>
      </c>
      <c r="N85" s="169">
        <v>2</v>
      </c>
      <c r="O85" s="166"/>
      <c r="P85" s="168"/>
      <c r="Q85" s="169"/>
      <c r="R85" s="25"/>
      <c r="S85" s="26"/>
      <c r="T85" s="169"/>
    </row>
    <row r="86" spans="1:20" s="144" customFormat="1" ht="21" customHeight="1" thickBot="1">
      <c r="A86" s="523">
        <v>23</v>
      </c>
      <c r="B86" s="164" t="s">
        <v>120</v>
      </c>
      <c r="C86" s="161">
        <v>12</v>
      </c>
      <c r="D86" s="161">
        <v>6</v>
      </c>
      <c r="E86" s="81">
        <f t="shared" si="13"/>
        <v>18</v>
      </c>
      <c r="F86" s="443">
        <f t="shared" si="14"/>
        <v>32</v>
      </c>
      <c r="G86" s="449">
        <v>50</v>
      </c>
      <c r="H86" s="170">
        <v>2</v>
      </c>
      <c r="I86" s="25"/>
      <c r="J86" s="26"/>
      <c r="K86" s="202"/>
      <c r="L86" s="25">
        <v>12</v>
      </c>
      <c r="M86" s="26">
        <v>6</v>
      </c>
      <c r="N86" s="169">
        <v>2</v>
      </c>
      <c r="O86" s="25"/>
      <c r="P86" s="26"/>
      <c r="Q86" s="169"/>
      <c r="R86" s="166"/>
      <c r="S86" s="168"/>
      <c r="T86" s="169"/>
    </row>
    <row r="87" spans="1:20" s="144" customFormat="1" ht="34.5" thickBot="1">
      <c r="A87" s="523">
        <v>24</v>
      </c>
      <c r="B87" s="164" t="s">
        <v>125</v>
      </c>
      <c r="C87" s="161">
        <v>15</v>
      </c>
      <c r="D87" s="161">
        <v>15</v>
      </c>
      <c r="E87" s="81">
        <f t="shared" si="13"/>
        <v>30</v>
      </c>
      <c r="F87" s="443">
        <f t="shared" si="14"/>
        <v>70</v>
      </c>
      <c r="G87" s="449">
        <v>100</v>
      </c>
      <c r="H87" s="180">
        <v>4</v>
      </c>
      <c r="I87" s="25"/>
      <c r="J87" s="26"/>
      <c r="K87" s="202"/>
      <c r="L87" s="25">
        <v>15</v>
      </c>
      <c r="M87" s="26">
        <v>15</v>
      </c>
      <c r="N87" s="169">
        <v>4</v>
      </c>
      <c r="O87" s="25"/>
      <c r="P87" s="26"/>
      <c r="Q87" s="169"/>
      <c r="R87" s="166"/>
      <c r="S87" s="168"/>
      <c r="T87" s="169"/>
    </row>
    <row r="88" spans="1:20" s="144" customFormat="1" ht="15.75" customHeight="1" thickBot="1">
      <c r="A88" s="523">
        <v>25</v>
      </c>
      <c r="B88" s="164" t="s">
        <v>50</v>
      </c>
      <c r="C88" s="161">
        <v>9</v>
      </c>
      <c r="D88" s="161">
        <v>15</v>
      </c>
      <c r="E88" s="81">
        <f t="shared" si="13"/>
        <v>24</v>
      </c>
      <c r="F88" s="443">
        <f t="shared" si="14"/>
        <v>51</v>
      </c>
      <c r="G88" s="449">
        <v>75</v>
      </c>
      <c r="H88" s="180">
        <v>3</v>
      </c>
      <c r="I88" s="25"/>
      <c r="J88" s="26"/>
      <c r="K88" s="202"/>
      <c r="L88" s="25"/>
      <c r="M88" s="26"/>
      <c r="N88" s="169"/>
      <c r="O88" s="25"/>
      <c r="P88" s="26"/>
      <c r="Q88" s="169"/>
      <c r="R88" s="25">
        <v>9</v>
      </c>
      <c r="S88" s="26">
        <v>15</v>
      </c>
      <c r="T88" s="169">
        <v>3</v>
      </c>
    </row>
    <row r="89" spans="1:20" s="144" customFormat="1" ht="23.25" customHeight="1" thickBot="1">
      <c r="A89" s="523">
        <v>26</v>
      </c>
      <c r="B89" s="164" t="s">
        <v>121</v>
      </c>
      <c r="C89" s="161">
        <v>15</v>
      </c>
      <c r="D89" s="161"/>
      <c r="E89" s="81">
        <f t="shared" si="13"/>
        <v>15</v>
      </c>
      <c r="F89" s="443">
        <f t="shared" si="14"/>
        <v>35</v>
      </c>
      <c r="G89" s="447">
        <v>50</v>
      </c>
      <c r="H89" s="180">
        <v>2</v>
      </c>
      <c r="I89" s="25"/>
      <c r="J89" s="26"/>
      <c r="K89" s="202"/>
      <c r="L89" s="25"/>
      <c r="M89" s="26"/>
      <c r="N89" s="169"/>
      <c r="O89" s="25">
        <v>15</v>
      </c>
      <c r="P89" s="26"/>
      <c r="Q89" s="169">
        <v>2</v>
      </c>
      <c r="R89" s="166"/>
      <c r="S89" s="168"/>
      <c r="T89" s="169"/>
    </row>
    <row r="90" spans="1:20" s="144" customFormat="1" ht="24" customHeight="1" thickBot="1">
      <c r="A90" s="523">
        <v>27</v>
      </c>
      <c r="B90" s="164" t="s">
        <v>123</v>
      </c>
      <c r="C90" s="161">
        <v>12</v>
      </c>
      <c r="D90" s="161">
        <v>12</v>
      </c>
      <c r="E90" s="81">
        <f t="shared" si="13"/>
        <v>24</v>
      </c>
      <c r="F90" s="443">
        <f t="shared" si="14"/>
        <v>51</v>
      </c>
      <c r="G90" s="186">
        <v>75</v>
      </c>
      <c r="H90" s="180">
        <v>3</v>
      </c>
      <c r="I90" s="25"/>
      <c r="J90" s="26"/>
      <c r="K90" s="202"/>
      <c r="L90" s="25"/>
      <c r="M90" s="26"/>
      <c r="N90" s="169"/>
      <c r="O90" s="25">
        <v>12</v>
      </c>
      <c r="P90" s="26">
        <v>12</v>
      </c>
      <c r="Q90" s="169">
        <v>3</v>
      </c>
      <c r="R90" s="166"/>
      <c r="S90" s="168"/>
      <c r="T90" s="169"/>
    </row>
    <row r="91" spans="1:20" s="144" customFormat="1" ht="21" customHeight="1" thickBot="1">
      <c r="A91" s="523">
        <v>28</v>
      </c>
      <c r="B91" s="164" t="s">
        <v>124</v>
      </c>
      <c r="C91" s="161">
        <v>9</v>
      </c>
      <c r="D91" s="161">
        <v>15</v>
      </c>
      <c r="E91" s="81">
        <f t="shared" si="13"/>
        <v>24</v>
      </c>
      <c r="F91" s="443">
        <f t="shared" si="14"/>
        <v>51</v>
      </c>
      <c r="G91" s="449">
        <v>75</v>
      </c>
      <c r="H91" s="180">
        <v>3</v>
      </c>
      <c r="I91" s="25"/>
      <c r="J91" s="26"/>
      <c r="K91" s="202"/>
      <c r="L91" s="25"/>
      <c r="M91" s="26"/>
      <c r="N91" s="169"/>
      <c r="O91" s="25">
        <v>9</v>
      </c>
      <c r="P91" s="26">
        <v>15</v>
      </c>
      <c r="Q91" s="169">
        <v>3</v>
      </c>
      <c r="R91" s="166"/>
      <c r="S91" s="168"/>
      <c r="T91" s="169"/>
    </row>
    <row r="92" spans="1:20" s="144" customFormat="1" ht="22.5" customHeight="1" thickBot="1">
      <c r="A92" s="523">
        <v>29</v>
      </c>
      <c r="B92" s="164" t="s">
        <v>126</v>
      </c>
      <c r="C92" s="161">
        <v>15</v>
      </c>
      <c r="D92" s="161"/>
      <c r="E92" s="81">
        <f t="shared" si="13"/>
        <v>15</v>
      </c>
      <c r="F92" s="443">
        <f t="shared" si="14"/>
        <v>35</v>
      </c>
      <c r="G92" s="447">
        <v>50</v>
      </c>
      <c r="H92" s="180">
        <v>2</v>
      </c>
      <c r="I92" s="25"/>
      <c r="J92" s="26"/>
      <c r="K92" s="202"/>
      <c r="L92" s="25"/>
      <c r="M92" s="26"/>
      <c r="N92" s="169"/>
      <c r="O92" s="161">
        <v>15</v>
      </c>
      <c r="P92" s="25"/>
      <c r="Q92" s="169">
        <v>2</v>
      </c>
      <c r="R92" s="25"/>
      <c r="S92" s="168"/>
      <c r="T92" s="169"/>
    </row>
    <row r="93" spans="1:20" s="144" customFormat="1" ht="15.75" customHeight="1" thickBot="1">
      <c r="A93" s="523">
        <v>30</v>
      </c>
      <c r="B93" s="164" t="s">
        <v>51</v>
      </c>
      <c r="C93" s="161">
        <v>9</v>
      </c>
      <c r="D93" s="161">
        <v>18</v>
      </c>
      <c r="E93" s="81">
        <f t="shared" si="13"/>
        <v>27</v>
      </c>
      <c r="F93" s="443">
        <f t="shared" si="14"/>
        <v>48</v>
      </c>
      <c r="G93" s="186">
        <v>75</v>
      </c>
      <c r="H93" s="180">
        <v>3</v>
      </c>
      <c r="I93" s="25"/>
      <c r="J93" s="26"/>
      <c r="K93" s="202"/>
      <c r="L93" s="25"/>
      <c r="M93" s="26"/>
      <c r="N93" s="169"/>
      <c r="O93" s="25"/>
      <c r="P93" s="26"/>
      <c r="Q93" s="169"/>
      <c r="R93" s="25">
        <v>9</v>
      </c>
      <c r="S93" s="26">
        <v>18</v>
      </c>
      <c r="T93" s="169">
        <v>3</v>
      </c>
    </row>
    <row r="94" spans="1:20" s="144" customFormat="1" ht="23.25" thickBot="1">
      <c r="A94" s="523">
        <v>31</v>
      </c>
      <c r="B94" s="164" t="s">
        <v>127</v>
      </c>
      <c r="C94" s="161">
        <v>12</v>
      </c>
      <c r="D94" s="161">
        <v>12</v>
      </c>
      <c r="E94" s="81">
        <f t="shared" si="13"/>
        <v>24</v>
      </c>
      <c r="F94" s="443">
        <f t="shared" si="14"/>
        <v>51</v>
      </c>
      <c r="G94" s="186">
        <v>75</v>
      </c>
      <c r="H94" s="180">
        <v>3</v>
      </c>
      <c r="I94" s="25"/>
      <c r="J94" s="26"/>
      <c r="K94" s="202"/>
      <c r="L94" s="25"/>
      <c r="M94" s="26"/>
      <c r="N94" s="169"/>
      <c r="O94" s="119"/>
      <c r="P94" s="171"/>
      <c r="Q94" s="203"/>
      <c r="R94" s="25">
        <v>12</v>
      </c>
      <c r="S94" s="26">
        <v>12</v>
      </c>
      <c r="T94" s="169">
        <v>3</v>
      </c>
    </row>
    <row r="95" spans="1:20" s="144" customFormat="1" ht="24" customHeight="1" thickBot="1">
      <c r="A95" s="523">
        <v>32</v>
      </c>
      <c r="B95" s="164" t="s">
        <v>122</v>
      </c>
      <c r="C95" s="194">
        <v>6</v>
      </c>
      <c r="D95" s="194">
        <v>9</v>
      </c>
      <c r="E95" s="81">
        <f t="shared" si="13"/>
        <v>15</v>
      </c>
      <c r="F95" s="443">
        <f t="shared" si="14"/>
        <v>35</v>
      </c>
      <c r="G95" s="447">
        <v>50</v>
      </c>
      <c r="H95" s="180">
        <v>2</v>
      </c>
      <c r="I95" s="25"/>
      <c r="J95" s="26"/>
      <c r="K95" s="202"/>
      <c r="L95" s="25"/>
      <c r="M95" s="26"/>
      <c r="N95" s="169"/>
      <c r="O95" s="119">
        <v>6</v>
      </c>
      <c r="P95" s="171">
        <v>9</v>
      </c>
      <c r="Q95" s="203">
        <v>2</v>
      </c>
      <c r="R95" s="25"/>
      <c r="S95" s="26"/>
      <c r="T95" s="169"/>
    </row>
    <row r="96" spans="1:20" s="144" customFormat="1" ht="12" thickBot="1">
      <c r="A96" s="523">
        <v>33</v>
      </c>
      <c r="B96" s="185" t="s">
        <v>128</v>
      </c>
      <c r="C96" s="405">
        <v>6</v>
      </c>
      <c r="D96" s="194">
        <v>9</v>
      </c>
      <c r="E96" s="81">
        <f t="shared" si="13"/>
        <v>15</v>
      </c>
      <c r="F96" s="443">
        <f t="shared" si="14"/>
        <v>35</v>
      </c>
      <c r="G96" s="186">
        <v>50</v>
      </c>
      <c r="H96" s="180">
        <v>2</v>
      </c>
      <c r="I96" s="200"/>
      <c r="J96" s="179"/>
      <c r="K96" s="201"/>
      <c r="L96" s="200"/>
      <c r="M96" s="179"/>
      <c r="N96" s="178"/>
      <c r="O96" s="200">
        <v>6</v>
      </c>
      <c r="P96" s="179">
        <v>9</v>
      </c>
      <c r="Q96" s="178">
        <v>2</v>
      </c>
      <c r="R96" s="200"/>
      <c r="S96" s="179"/>
      <c r="T96" s="178"/>
    </row>
    <row r="97" spans="1:20" s="144" customFormat="1" ht="19.5" customHeight="1" thickBot="1">
      <c r="A97" s="523">
        <v>34</v>
      </c>
      <c r="B97" s="406" t="s">
        <v>80</v>
      </c>
      <c r="C97" s="194">
        <v>9</v>
      </c>
      <c r="D97" s="198"/>
      <c r="E97" s="81">
        <f t="shared" si="13"/>
        <v>9</v>
      </c>
      <c r="F97" s="443">
        <f t="shared" si="14"/>
        <v>16</v>
      </c>
      <c r="G97" s="186">
        <v>25</v>
      </c>
      <c r="H97" s="180">
        <v>1</v>
      </c>
      <c r="I97" s="200"/>
      <c r="J97" s="179"/>
      <c r="K97" s="201"/>
      <c r="L97" s="200"/>
      <c r="M97" s="179"/>
      <c r="N97" s="178"/>
      <c r="O97" s="200">
        <v>9</v>
      </c>
      <c r="P97" s="179"/>
      <c r="Q97" s="178">
        <v>1</v>
      </c>
      <c r="R97" s="200"/>
      <c r="S97" s="179"/>
      <c r="T97" s="178"/>
    </row>
    <row r="98" spans="1:20" s="144" customFormat="1" ht="12" thickBot="1">
      <c r="A98" s="523">
        <v>35</v>
      </c>
      <c r="B98" s="163" t="s">
        <v>73</v>
      </c>
      <c r="C98" s="194"/>
      <c r="D98" s="161">
        <v>18</v>
      </c>
      <c r="E98" s="81">
        <f t="shared" si="13"/>
        <v>18</v>
      </c>
      <c r="F98" s="443">
        <f t="shared" si="14"/>
        <v>32</v>
      </c>
      <c r="G98" s="448">
        <v>50</v>
      </c>
      <c r="H98" s="170">
        <v>2</v>
      </c>
      <c r="I98" s="25"/>
      <c r="J98" s="26"/>
      <c r="K98" s="202"/>
      <c r="L98" s="119"/>
      <c r="M98" s="171"/>
      <c r="N98" s="203"/>
      <c r="O98" s="25"/>
      <c r="P98" s="26">
        <v>18</v>
      </c>
      <c r="Q98" s="169">
        <v>2</v>
      </c>
      <c r="R98" s="25"/>
      <c r="S98" s="171"/>
      <c r="T98" s="203"/>
    </row>
    <row r="99" spans="1:20" s="144" customFormat="1" ht="12" thickBot="1">
      <c r="A99" s="523">
        <v>36</v>
      </c>
      <c r="B99" s="163" t="s">
        <v>74</v>
      </c>
      <c r="C99" s="161"/>
      <c r="D99" s="161">
        <v>18</v>
      </c>
      <c r="E99" s="81">
        <f t="shared" si="13"/>
        <v>18</v>
      </c>
      <c r="F99" s="443">
        <f t="shared" si="14"/>
        <v>32</v>
      </c>
      <c r="G99" s="186">
        <v>50</v>
      </c>
      <c r="H99" s="170">
        <v>2</v>
      </c>
      <c r="I99" s="25"/>
      <c r="J99" s="26"/>
      <c r="K99" s="202"/>
      <c r="L99" s="25"/>
      <c r="M99" s="26">
        <v>9</v>
      </c>
      <c r="N99" s="169">
        <v>1</v>
      </c>
      <c r="O99" s="25"/>
      <c r="P99" s="26"/>
      <c r="Q99" s="169"/>
      <c r="R99" s="25"/>
      <c r="S99" s="26">
        <v>9</v>
      </c>
      <c r="T99" s="169">
        <v>1</v>
      </c>
    </row>
    <row r="100" spans="1:20" s="144" customFormat="1" ht="12" thickBot="1">
      <c r="A100" s="523">
        <v>37</v>
      </c>
      <c r="B100" s="163" t="s">
        <v>71</v>
      </c>
      <c r="C100" s="161">
        <v>18</v>
      </c>
      <c r="D100" s="161"/>
      <c r="E100" s="81">
        <f t="shared" si="13"/>
        <v>18</v>
      </c>
      <c r="F100" s="443">
        <f t="shared" si="14"/>
        <v>32</v>
      </c>
      <c r="G100" s="186">
        <v>50</v>
      </c>
      <c r="H100" s="170">
        <v>2</v>
      </c>
      <c r="I100" s="25"/>
      <c r="J100" s="26"/>
      <c r="K100" s="202"/>
      <c r="L100" s="25">
        <v>18</v>
      </c>
      <c r="M100" s="26"/>
      <c r="N100" s="169">
        <v>2</v>
      </c>
      <c r="O100" s="25"/>
      <c r="P100" s="26"/>
      <c r="Q100" s="169"/>
      <c r="R100" s="25"/>
      <c r="S100" s="26"/>
      <c r="T100" s="169"/>
    </row>
    <row r="101" spans="1:20" s="144" customFormat="1" ht="11.25">
      <c r="A101" s="523">
        <v>38</v>
      </c>
      <c r="B101" s="163" t="s">
        <v>72</v>
      </c>
      <c r="C101" s="161">
        <v>36</v>
      </c>
      <c r="D101" s="161"/>
      <c r="E101" s="81">
        <f t="shared" si="13"/>
        <v>36</v>
      </c>
      <c r="F101" s="443">
        <f t="shared" si="14"/>
        <v>64</v>
      </c>
      <c r="G101" s="447">
        <v>100</v>
      </c>
      <c r="H101" s="170">
        <v>4</v>
      </c>
      <c r="I101" s="25"/>
      <c r="J101" s="26"/>
      <c r="K101" s="202"/>
      <c r="L101" s="25">
        <v>18</v>
      </c>
      <c r="M101" s="26"/>
      <c r="N101" s="169">
        <v>2</v>
      </c>
      <c r="O101" s="25">
        <v>18</v>
      </c>
      <c r="P101" s="26"/>
      <c r="Q101" s="169">
        <v>2</v>
      </c>
      <c r="R101" s="25"/>
      <c r="S101" s="26"/>
      <c r="T101" s="169"/>
    </row>
    <row r="102" spans="1:20" s="673" customFormat="1" ht="12" thickBot="1">
      <c r="A102" s="154"/>
      <c r="B102" s="155" t="s">
        <v>39</v>
      </c>
      <c r="C102" s="156">
        <f aca="true" t="shared" si="15" ref="C102:H102">SUM(C81:C101)</f>
        <v>252</v>
      </c>
      <c r="D102" s="156">
        <f t="shared" si="15"/>
        <v>252</v>
      </c>
      <c r="E102" s="156">
        <f t="shared" si="15"/>
        <v>504</v>
      </c>
      <c r="F102" s="444">
        <f t="shared" si="15"/>
        <v>946</v>
      </c>
      <c r="G102" s="446">
        <f t="shared" si="15"/>
        <v>1450</v>
      </c>
      <c r="H102" s="445">
        <f t="shared" si="15"/>
        <v>58</v>
      </c>
      <c r="I102" s="153"/>
      <c r="J102" s="129"/>
      <c r="K102" s="157"/>
      <c r="L102" s="128">
        <f aca="true" t="shared" si="16" ref="L102:T102">SUM(L81:L101)</f>
        <v>100</v>
      </c>
      <c r="M102" s="128">
        <f t="shared" si="16"/>
        <v>83</v>
      </c>
      <c r="N102" s="128">
        <f t="shared" si="16"/>
        <v>21</v>
      </c>
      <c r="O102" s="128">
        <f t="shared" si="16"/>
        <v>112</v>
      </c>
      <c r="P102" s="128">
        <f t="shared" si="16"/>
        <v>95</v>
      </c>
      <c r="Q102" s="128">
        <f t="shared" si="16"/>
        <v>24</v>
      </c>
      <c r="R102" s="128">
        <f t="shared" si="16"/>
        <v>40</v>
      </c>
      <c r="S102" s="128">
        <f t="shared" si="16"/>
        <v>74</v>
      </c>
      <c r="T102" s="682">
        <f t="shared" si="16"/>
        <v>13</v>
      </c>
    </row>
    <row r="103" spans="1:20" ht="9" customHeight="1">
      <c r="A103" s="485"/>
      <c r="B103" s="620" t="s">
        <v>150</v>
      </c>
      <c r="C103" s="486">
        <f aca="true" t="shared" si="17" ref="C103:T103">C26+C102</f>
        <v>411</v>
      </c>
      <c r="D103" s="486">
        <f t="shared" si="17"/>
        <v>411</v>
      </c>
      <c r="E103" s="486">
        <f t="shared" si="17"/>
        <v>822</v>
      </c>
      <c r="F103" s="486">
        <f t="shared" si="17"/>
        <v>2003</v>
      </c>
      <c r="G103" s="486">
        <f t="shared" si="17"/>
        <v>2825</v>
      </c>
      <c r="H103" s="486">
        <f t="shared" si="17"/>
        <v>113</v>
      </c>
      <c r="I103" s="486">
        <f t="shared" si="17"/>
        <v>120</v>
      </c>
      <c r="J103" s="486">
        <f t="shared" si="17"/>
        <v>111</v>
      </c>
      <c r="K103" s="486">
        <f t="shared" si="17"/>
        <v>30</v>
      </c>
      <c r="L103" s="486">
        <f t="shared" si="17"/>
        <v>133</v>
      </c>
      <c r="M103" s="486">
        <f t="shared" si="17"/>
        <v>122</v>
      </c>
      <c r="N103" s="486">
        <f t="shared" si="17"/>
        <v>30</v>
      </c>
      <c r="O103" s="486">
        <f t="shared" si="17"/>
        <v>112</v>
      </c>
      <c r="P103" s="486">
        <f t="shared" si="17"/>
        <v>95</v>
      </c>
      <c r="Q103" s="486">
        <f t="shared" si="17"/>
        <v>30</v>
      </c>
      <c r="R103" s="486">
        <f t="shared" si="17"/>
        <v>40</v>
      </c>
      <c r="S103" s="486">
        <f t="shared" si="17"/>
        <v>74</v>
      </c>
      <c r="T103" s="486">
        <f t="shared" si="17"/>
        <v>23</v>
      </c>
    </row>
    <row r="104" spans="1:20" ht="9" customHeight="1">
      <c r="A104" s="531">
        <v>39</v>
      </c>
      <c r="B104" s="488" t="s">
        <v>130</v>
      </c>
      <c r="C104" s="478"/>
      <c r="D104" s="479"/>
      <c r="E104" s="314">
        <v>200</v>
      </c>
      <c r="F104" s="314"/>
      <c r="G104" s="314">
        <v>200</v>
      </c>
      <c r="H104" s="484">
        <v>7</v>
      </c>
      <c r="I104" s="589"/>
      <c r="J104" s="481"/>
      <c r="K104" s="482"/>
      <c r="L104" s="481"/>
      <c r="M104" s="481"/>
      <c r="N104" s="483"/>
      <c r="O104" s="481"/>
      <c r="P104" s="481"/>
      <c r="Q104" s="483"/>
      <c r="R104" s="481"/>
      <c r="S104" s="590">
        <v>200</v>
      </c>
      <c r="T104" s="670">
        <v>7</v>
      </c>
    </row>
    <row r="105" spans="1:20" s="64" customFormat="1" ht="11.25">
      <c r="A105" s="47"/>
      <c r="B105" s="621" t="s">
        <v>151</v>
      </c>
      <c r="C105" s="221">
        <f>C103*100/E103</f>
        <v>50</v>
      </c>
      <c r="D105" s="222">
        <f>100-C105</f>
        <v>50</v>
      </c>
      <c r="E105" s="664">
        <f>E103+E104</f>
        <v>1022</v>
      </c>
      <c r="F105" s="49"/>
      <c r="G105" s="49"/>
      <c r="H105" s="480">
        <f>SUM(H103:H104)</f>
        <v>120</v>
      </c>
      <c r="I105" s="50"/>
      <c r="J105" s="50"/>
      <c r="K105" s="51"/>
      <c r="L105" s="50"/>
      <c r="M105" s="50"/>
      <c r="N105" s="217"/>
      <c r="O105" s="50"/>
      <c r="P105" s="50"/>
      <c r="Q105" s="217"/>
      <c r="R105" s="50"/>
      <c r="S105" s="50"/>
      <c r="T105" s="671">
        <f>SUM(T103:T104)</f>
        <v>30</v>
      </c>
    </row>
    <row r="106" spans="1:20" s="60" customFormat="1" ht="12" thickBot="1">
      <c r="A106" s="14"/>
      <c r="B106" s="652"/>
      <c r="C106" s="653"/>
      <c r="D106" s="654"/>
      <c r="E106" s="661"/>
      <c r="F106" s="655"/>
      <c r="G106" s="655"/>
      <c r="H106" s="656"/>
      <c r="I106" s="657"/>
      <c r="J106" s="657"/>
      <c r="K106" s="658"/>
      <c r="L106" s="657"/>
      <c r="M106" s="657"/>
      <c r="N106" s="659"/>
      <c r="O106" s="657"/>
      <c r="P106" s="657"/>
      <c r="Q106" s="659"/>
      <c r="R106" s="657"/>
      <c r="S106" s="657"/>
      <c r="T106" s="658"/>
    </row>
    <row r="107" spans="1:20" ht="12" thickBot="1">
      <c r="A107" s="798" t="s">
        <v>52</v>
      </c>
      <c r="B107" s="799"/>
      <c r="C107" s="801" t="s">
        <v>5</v>
      </c>
      <c r="D107" s="801" t="s">
        <v>6</v>
      </c>
      <c r="E107" s="801" t="s">
        <v>7</v>
      </c>
      <c r="F107" s="801" t="s">
        <v>8</v>
      </c>
      <c r="G107" s="803" t="s">
        <v>3</v>
      </c>
      <c r="H107" s="868" t="s">
        <v>4</v>
      </c>
      <c r="I107" s="791" t="s">
        <v>30</v>
      </c>
      <c r="J107" s="791"/>
      <c r="K107" s="791"/>
      <c r="L107" s="790" t="s">
        <v>31</v>
      </c>
      <c r="M107" s="791"/>
      <c r="N107" s="792"/>
      <c r="O107" s="790" t="s">
        <v>32</v>
      </c>
      <c r="P107" s="791"/>
      <c r="Q107" s="792"/>
      <c r="R107" s="790" t="s">
        <v>33</v>
      </c>
      <c r="S107" s="791"/>
      <c r="T107" s="792"/>
    </row>
    <row r="108" spans="1:20" ht="23.25" thickBot="1">
      <c r="A108" s="877"/>
      <c r="B108" s="800"/>
      <c r="C108" s="802"/>
      <c r="D108" s="802"/>
      <c r="E108" s="802"/>
      <c r="F108" s="802"/>
      <c r="G108" s="867"/>
      <c r="H108" s="797"/>
      <c r="I108" s="28" t="s">
        <v>13</v>
      </c>
      <c r="J108" s="28" t="s">
        <v>14</v>
      </c>
      <c r="K108" s="29" t="s">
        <v>4</v>
      </c>
      <c r="L108" s="30" t="s">
        <v>13</v>
      </c>
      <c r="M108" s="28" t="s">
        <v>14</v>
      </c>
      <c r="N108" s="31" t="s">
        <v>4</v>
      </c>
      <c r="O108" s="34" t="s">
        <v>5</v>
      </c>
      <c r="P108" s="33" t="s">
        <v>14</v>
      </c>
      <c r="Q108" s="105" t="s">
        <v>4</v>
      </c>
      <c r="R108" s="34" t="s">
        <v>13</v>
      </c>
      <c r="S108" s="33" t="s">
        <v>14</v>
      </c>
      <c r="T108" s="105" t="s">
        <v>4</v>
      </c>
    </row>
    <row r="109" spans="1:20" s="144" customFormat="1" ht="22.5">
      <c r="A109" s="538">
        <v>18</v>
      </c>
      <c r="B109" s="532" t="s">
        <v>98</v>
      </c>
      <c r="C109" s="264">
        <v>30</v>
      </c>
      <c r="D109" s="265">
        <v>60</v>
      </c>
      <c r="E109" s="265">
        <v>90</v>
      </c>
      <c r="F109" s="455">
        <v>85</v>
      </c>
      <c r="G109" s="452">
        <v>175</v>
      </c>
      <c r="H109" s="456">
        <v>7</v>
      </c>
      <c r="I109" s="350"/>
      <c r="J109" s="268"/>
      <c r="K109" s="188"/>
      <c r="L109" s="351">
        <v>10</v>
      </c>
      <c r="M109" s="270">
        <v>20</v>
      </c>
      <c r="N109" s="188">
        <v>2</v>
      </c>
      <c r="O109" s="351">
        <v>10</v>
      </c>
      <c r="P109" s="270">
        <v>20</v>
      </c>
      <c r="Q109" s="189">
        <v>2</v>
      </c>
      <c r="R109" s="351">
        <v>10</v>
      </c>
      <c r="S109" s="270">
        <v>20</v>
      </c>
      <c r="T109" s="188">
        <v>3</v>
      </c>
    </row>
    <row r="110" spans="1:20" s="144" customFormat="1" ht="11.25">
      <c r="A110" s="538">
        <v>19</v>
      </c>
      <c r="B110" s="533" t="s">
        <v>53</v>
      </c>
      <c r="C110" s="271">
        <v>6</v>
      </c>
      <c r="D110" s="271">
        <v>18</v>
      </c>
      <c r="E110" s="81">
        <f>C110+D110</f>
        <v>24</v>
      </c>
      <c r="F110" s="282">
        <f>G110-E110</f>
        <v>51</v>
      </c>
      <c r="G110" s="186">
        <v>75</v>
      </c>
      <c r="H110" s="286">
        <v>3</v>
      </c>
      <c r="I110" s="209"/>
      <c r="J110" s="197"/>
      <c r="K110" s="404"/>
      <c r="L110" s="209">
        <v>6</v>
      </c>
      <c r="M110" s="197">
        <v>18</v>
      </c>
      <c r="N110" s="273">
        <v>3</v>
      </c>
      <c r="O110" s="25"/>
      <c r="P110" s="26"/>
      <c r="Q110" s="169"/>
      <c r="R110" s="25"/>
      <c r="S110" s="26"/>
      <c r="T110" s="169"/>
    </row>
    <row r="111" spans="1:20" s="144" customFormat="1" ht="15.75" customHeight="1">
      <c r="A111" s="538">
        <v>20</v>
      </c>
      <c r="B111" s="534" t="s">
        <v>129</v>
      </c>
      <c r="C111" s="161">
        <v>12</v>
      </c>
      <c r="D111" s="161">
        <v>6</v>
      </c>
      <c r="E111" s="81">
        <f aca="true" t="shared" si="18" ref="E111:E128">C111+D111</f>
        <v>18</v>
      </c>
      <c r="F111" s="282">
        <f aca="true" t="shared" si="19" ref="F111:F128">G111-E111</f>
        <v>32</v>
      </c>
      <c r="G111" s="186">
        <v>50</v>
      </c>
      <c r="H111" s="170">
        <v>2</v>
      </c>
      <c r="I111" s="25"/>
      <c r="J111" s="26"/>
      <c r="K111" s="202"/>
      <c r="L111" s="25">
        <v>12</v>
      </c>
      <c r="M111" s="26">
        <v>6</v>
      </c>
      <c r="N111" s="169">
        <v>2</v>
      </c>
      <c r="O111" s="25"/>
      <c r="P111" s="26"/>
      <c r="Q111" s="169"/>
      <c r="R111" s="25"/>
      <c r="S111" s="26"/>
      <c r="T111" s="169"/>
    </row>
    <row r="112" spans="1:20" s="144" customFormat="1" ht="11.25">
      <c r="A112" s="538">
        <v>21</v>
      </c>
      <c r="B112" s="534" t="s">
        <v>100</v>
      </c>
      <c r="C112" s="161">
        <v>24</v>
      </c>
      <c r="D112" s="161"/>
      <c r="E112" s="81">
        <f t="shared" si="18"/>
        <v>24</v>
      </c>
      <c r="F112" s="282">
        <f t="shared" si="19"/>
        <v>51</v>
      </c>
      <c r="G112" s="186">
        <v>75</v>
      </c>
      <c r="H112" s="170">
        <v>3</v>
      </c>
      <c r="I112" s="25"/>
      <c r="J112" s="26"/>
      <c r="K112" s="202"/>
      <c r="L112" s="25">
        <v>24</v>
      </c>
      <c r="M112" s="26"/>
      <c r="N112" s="169">
        <v>3</v>
      </c>
      <c r="O112" s="25"/>
      <c r="P112" s="26"/>
      <c r="Q112" s="169"/>
      <c r="R112" s="25"/>
      <c r="S112" s="26"/>
      <c r="T112" s="169"/>
    </row>
    <row r="113" spans="1:20" s="144" customFormat="1" ht="15.75" customHeight="1">
      <c r="A113" s="538">
        <v>22</v>
      </c>
      <c r="B113" s="534" t="s">
        <v>54</v>
      </c>
      <c r="C113" s="161">
        <v>6</v>
      </c>
      <c r="D113" s="161">
        <v>9</v>
      </c>
      <c r="E113" s="81">
        <f t="shared" si="18"/>
        <v>15</v>
      </c>
      <c r="F113" s="282">
        <f t="shared" si="19"/>
        <v>35</v>
      </c>
      <c r="G113" s="186">
        <v>50</v>
      </c>
      <c r="H113" s="170">
        <v>2</v>
      </c>
      <c r="I113" s="25"/>
      <c r="J113" s="26"/>
      <c r="K113" s="202"/>
      <c r="L113" s="25">
        <v>6</v>
      </c>
      <c r="M113" s="26">
        <v>9</v>
      </c>
      <c r="N113" s="169">
        <v>2</v>
      </c>
      <c r="O113" s="25"/>
      <c r="P113" s="26"/>
      <c r="Q113" s="169"/>
      <c r="R113" s="25"/>
      <c r="S113" s="26"/>
      <c r="T113" s="169"/>
    </row>
    <row r="114" spans="1:20" s="144" customFormat="1" ht="22.5">
      <c r="A114" s="538">
        <v>23</v>
      </c>
      <c r="B114" s="534" t="s">
        <v>101</v>
      </c>
      <c r="C114" s="161">
        <v>15</v>
      </c>
      <c r="D114" s="161">
        <v>15</v>
      </c>
      <c r="E114" s="81">
        <f t="shared" si="18"/>
        <v>30</v>
      </c>
      <c r="F114" s="282">
        <f t="shared" si="19"/>
        <v>70</v>
      </c>
      <c r="G114" s="186">
        <v>100</v>
      </c>
      <c r="H114" s="180">
        <v>4</v>
      </c>
      <c r="I114" s="25"/>
      <c r="J114" s="26"/>
      <c r="K114" s="202"/>
      <c r="L114" s="25"/>
      <c r="M114" s="26"/>
      <c r="N114" s="169"/>
      <c r="O114" s="25"/>
      <c r="P114" s="26"/>
      <c r="Q114" s="169"/>
      <c r="R114" s="25">
        <v>15</v>
      </c>
      <c r="S114" s="26">
        <v>15</v>
      </c>
      <c r="T114" s="202">
        <v>4</v>
      </c>
    </row>
    <row r="115" spans="1:20" s="144" customFormat="1" ht="11.25">
      <c r="A115" s="538">
        <v>24</v>
      </c>
      <c r="B115" s="534" t="s">
        <v>102</v>
      </c>
      <c r="C115" s="161">
        <v>12</v>
      </c>
      <c r="D115" s="161">
        <v>18</v>
      </c>
      <c r="E115" s="81">
        <f t="shared" si="18"/>
        <v>30</v>
      </c>
      <c r="F115" s="282">
        <f t="shared" si="19"/>
        <v>70</v>
      </c>
      <c r="G115" s="186">
        <v>100</v>
      </c>
      <c r="H115" s="180">
        <v>4</v>
      </c>
      <c r="I115" s="25"/>
      <c r="J115" s="26"/>
      <c r="K115" s="202"/>
      <c r="L115" s="25"/>
      <c r="M115" s="26"/>
      <c r="N115" s="169"/>
      <c r="O115" s="25">
        <v>12</v>
      </c>
      <c r="P115" s="26">
        <v>18</v>
      </c>
      <c r="Q115" s="169">
        <v>4</v>
      </c>
      <c r="R115" s="25"/>
      <c r="S115" s="26"/>
      <c r="T115" s="169"/>
    </row>
    <row r="116" spans="1:20" s="144" customFormat="1" ht="11.25">
      <c r="A116" s="538">
        <v>25</v>
      </c>
      <c r="B116" s="534" t="s">
        <v>103</v>
      </c>
      <c r="C116" s="161">
        <v>12</v>
      </c>
      <c r="D116" s="161">
        <v>12</v>
      </c>
      <c r="E116" s="81">
        <f t="shared" si="18"/>
        <v>24</v>
      </c>
      <c r="F116" s="282">
        <f t="shared" si="19"/>
        <v>51</v>
      </c>
      <c r="G116" s="186">
        <v>75</v>
      </c>
      <c r="H116" s="180">
        <v>3</v>
      </c>
      <c r="I116" s="25"/>
      <c r="J116" s="26"/>
      <c r="K116" s="202"/>
      <c r="L116" s="25"/>
      <c r="M116" s="26"/>
      <c r="N116" s="169"/>
      <c r="O116" s="25">
        <v>12</v>
      </c>
      <c r="P116" s="26">
        <v>12</v>
      </c>
      <c r="Q116" s="169">
        <v>3</v>
      </c>
      <c r="R116" s="25"/>
      <c r="S116" s="26"/>
      <c r="T116" s="169"/>
    </row>
    <row r="117" spans="1:20" s="144" customFormat="1" ht="11.25">
      <c r="A117" s="538">
        <v>26</v>
      </c>
      <c r="B117" s="534" t="s">
        <v>55</v>
      </c>
      <c r="C117" s="161">
        <v>12</v>
      </c>
      <c r="D117" s="161">
        <v>12</v>
      </c>
      <c r="E117" s="81">
        <f t="shared" si="18"/>
        <v>24</v>
      </c>
      <c r="F117" s="282">
        <f t="shared" si="19"/>
        <v>51</v>
      </c>
      <c r="G117" s="186">
        <v>75</v>
      </c>
      <c r="H117" s="180">
        <v>3</v>
      </c>
      <c r="I117" s="25"/>
      <c r="J117" s="26"/>
      <c r="K117" s="202"/>
      <c r="L117" s="25"/>
      <c r="M117" s="26"/>
      <c r="N117" s="169"/>
      <c r="O117" s="25">
        <v>12</v>
      </c>
      <c r="P117" s="26">
        <v>12</v>
      </c>
      <c r="Q117" s="169">
        <v>3</v>
      </c>
      <c r="R117" s="25"/>
      <c r="S117" s="26"/>
      <c r="T117" s="169"/>
    </row>
    <row r="118" spans="1:20" s="144" customFormat="1" ht="11.25">
      <c r="A118" s="538">
        <v>27</v>
      </c>
      <c r="B118" s="534" t="s">
        <v>56</v>
      </c>
      <c r="C118" s="161"/>
      <c r="D118" s="161">
        <v>18</v>
      </c>
      <c r="E118" s="81">
        <f t="shared" si="18"/>
        <v>18</v>
      </c>
      <c r="F118" s="282">
        <f t="shared" si="19"/>
        <v>32</v>
      </c>
      <c r="G118" s="186">
        <v>50</v>
      </c>
      <c r="H118" s="180">
        <v>2</v>
      </c>
      <c r="I118" s="25"/>
      <c r="J118" s="26"/>
      <c r="K118" s="202"/>
      <c r="L118" s="25"/>
      <c r="M118" s="723"/>
      <c r="N118" s="724"/>
      <c r="O118" s="25"/>
      <c r="P118" s="26"/>
      <c r="Q118" s="169"/>
      <c r="R118" s="25"/>
      <c r="S118" s="693">
        <v>18</v>
      </c>
      <c r="T118" s="711">
        <v>2</v>
      </c>
    </row>
    <row r="119" spans="1:20" s="144" customFormat="1" ht="11.25">
      <c r="A119" s="538">
        <v>28</v>
      </c>
      <c r="B119" s="534" t="s">
        <v>36</v>
      </c>
      <c r="C119" s="161">
        <v>6</v>
      </c>
      <c r="D119" s="161">
        <v>9</v>
      </c>
      <c r="E119" s="81">
        <f t="shared" si="18"/>
        <v>15</v>
      </c>
      <c r="F119" s="282">
        <f t="shared" si="19"/>
        <v>35</v>
      </c>
      <c r="G119" s="186">
        <v>50</v>
      </c>
      <c r="H119" s="180">
        <v>2</v>
      </c>
      <c r="I119" s="25"/>
      <c r="J119" s="26"/>
      <c r="K119" s="202"/>
      <c r="L119" s="25"/>
      <c r="M119" s="26"/>
      <c r="N119" s="169"/>
      <c r="O119" s="25">
        <v>6</v>
      </c>
      <c r="P119" s="26">
        <v>9</v>
      </c>
      <c r="Q119" s="169">
        <v>2</v>
      </c>
      <c r="R119" s="25"/>
      <c r="S119" s="26"/>
      <c r="T119" s="169"/>
    </row>
    <row r="120" spans="1:20" s="144" customFormat="1" ht="11.25">
      <c r="A120" s="538">
        <v>29</v>
      </c>
      <c r="B120" s="534" t="s">
        <v>57</v>
      </c>
      <c r="C120" s="161">
        <v>9</v>
      </c>
      <c r="D120" s="161">
        <v>6</v>
      </c>
      <c r="E120" s="81">
        <f t="shared" si="18"/>
        <v>15</v>
      </c>
      <c r="F120" s="282">
        <f t="shared" si="19"/>
        <v>35</v>
      </c>
      <c r="G120" s="186">
        <v>50</v>
      </c>
      <c r="H120" s="180">
        <v>2</v>
      </c>
      <c r="I120" s="25"/>
      <c r="J120" s="26"/>
      <c r="K120" s="202"/>
      <c r="L120" s="737">
        <v>9</v>
      </c>
      <c r="M120" s="592">
        <v>6</v>
      </c>
      <c r="N120" s="467">
        <v>2</v>
      </c>
      <c r="O120" s="738"/>
      <c r="P120" s="739"/>
      <c r="Q120" s="740"/>
      <c r="R120" s="132"/>
      <c r="S120" s="132"/>
      <c r="T120" s="626"/>
    </row>
    <row r="121" spans="1:20" s="144" customFormat="1" ht="22.5">
      <c r="A121" s="538">
        <v>30</v>
      </c>
      <c r="B121" s="534" t="s">
        <v>58</v>
      </c>
      <c r="C121" s="161">
        <v>12</v>
      </c>
      <c r="D121" s="161">
        <v>18</v>
      </c>
      <c r="E121" s="81">
        <f t="shared" si="18"/>
        <v>30</v>
      </c>
      <c r="F121" s="282">
        <f t="shared" si="19"/>
        <v>70</v>
      </c>
      <c r="G121" s="186">
        <v>100</v>
      </c>
      <c r="H121" s="180">
        <v>4</v>
      </c>
      <c r="I121" s="25"/>
      <c r="J121" s="26"/>
      <c r="K121" s="202"/>
      <c r="L121" s="25"/>
      <c r="M121" s="26"/>
      <c r="N121" s="169"/>
      <c r="O121" s="25"/>
      <c r="P121" s="26"/>
      <c r="Q121" s="440"/>
      <c r="R121" s="25">
        <v>12</v>
      </c>
      <c r="S121" s="26">
        <v>18</v>
      </c>
      <c r="T121" s="169">
        <v>4</v>
      </c>
    </row>
    <row r="122" spans="1:20" s="144" customFormat="1" ht="11.25">
      <c r="A122" s="538">
        <v>31</v>
      </c>
      <c r="B122" s="534" t="s">
        <v>59</v>
      </c>
      <c r="C122" s="598">
        <v>9</v>
      </c>
      <c r="D122" s="598">
        <v>9</v>
      </c>
      <c r="E122" s="81">
        <f t="shared" si="18"/>
        <v>18</v>
      </c>
      <c r="F122" s="282">
        <f t="shared" si="19"/>
        <v>32</v>
      </c>
      <c r="G122" s="186">
        <v>50</v>
      </c>
      <c r="H122" s="170">
        <v>2</v>
      </c>
      <c r="I122" s="25"/>
      <c r="J122" s="26"/>
      <c r="K122" s="202"/>
      <c r="O122" s="25"/>
      <c r="P122" s="26"/>
      <c r="Q122" s="440"/>
      <c r="R122" s="25">
        <v>9</v>
      </c>
      <c r="S122" s="26">
        <v>9</v>
      </c>
      <c r="T122" s="169">
        <v>2</v>
      </c>
    </row>
    <row r="123" spans="1:20" s="144" customFormat="1" ht="11.25">
      <c r="A123" s="538">
        <v>32</v>
      </c>
      <c r="B123" s="535" t="s">
        <v>60</v>
      </c>
      <c r="C123" s="194">
        <v>12</v>
      </c>
      <c r="D123" s="194">
        <v>18</v>
      </c>
      <c r="E123" s="81">
        <f t="shared" si="18"/>
        <v>30</v>
      </c>
      <c r="F123" s="282">
        <f t="shared" si="19"/>
        <v>70</v>
      </c>
      <c r="G123" s="186">
        <v>100</v>
      </c>
      <c r="H123" s="180">
        <v>4</v>
      </c>
      <c r="I123" s="200"/>
      <c r="J123" s="179"/>
      <c r="K123" s="201"/>
      <c r="L123" s="200"/>
      <c r="M123" s="179"/>
      <c r="N123" s="178"/>
      <c r="O123" s="727"/>
      <c r="P123" s="728"/>
      <c r="Q123" s="736"/>
      <c r="R123" s="733">
        <v>12</v>
      </c>
      <c r="S123" s="734">
        <v>18</v>
      </c>
      <c r="T123" s="735">
        <v>4</v>
      </c>
    </row>
    <row r="124" spans="1:20" s="144" customFormat="1" ht="33.75">
      <c r="A124" s="538">
        <v>33</v>
      </c>
      <c r="B124" s="536" t="s">
        <v>80</v>
      </c>
      <c r="C124" s="405">
        <v>9</v>
      </c>
      <c r="D124" s="198"/>
      <c r="E124" s="81">
        <f t="shared" si="18"/>
        <v>9</v>
      </c>
      <c r="F124" s="282">
        <f t="shared" si="19"/>
        <v>16</v>
      </c>
      <c r="G124" s="186">
        <v>25</v>
      </c>
      <c r="H124" s="180">
        <v>1</v>
      </c>
      <c r="I124" s="200"/>
      <c r="J124" s="179"/>
      <c r="K124" s="201"/>
      <c r="L124" s="200"/>
      <c r="M124" s="179"/>
      <c r="N124" s="178"/>
      <c r="O124" s="200">
        <v>9</v>
      </c>
      <c r="P124" s="179"/>
      <c r="Q124" s="178">
        <v>1</v>
      </c>
      <c r="R124" s="200"/>
      <c r="S124" s="179"/>
      <c r="T124" s="178"/>
    </row>
    <row r="125" spans="1:20" s="144" customFormat="1" ht="11.25">
      <c r="A125" s="538">
        <v>34</v>
      </c>
      <c r="B125" s="537" t="s">
        <v>73</v>
      </c>
      <c r="C125" s="161"/>
      <c r="D125" s="161">
        <v>18</v>
      </c>
      <c r="E125" s="81">
        <f t="shared" si="18"/>
        <v>18</v>
      </c>
      <c r="F125" s="282">
        <f t="shared" si="19"/>
        <v>32</v>
      </c>
      <c r="G125" s="186">
        <v>50</v>
      </c>
      <c r="H125" s="170">
        <v>2</v>
      </c>
      <c r="I125" s="25"/>
      <c r="J125" s="26"/>
      <c r="K125" s="202"/>
      <c r="L125" s="25"/>
      <c r="M125" s="723"/>
      <c r="N125" s="724"/>
      <c r="O125" s="25"/>
      <c r="P125" s="26">
        <v>9</v>
      </c>
      <c r="Q125" s="169">
        <v>1</v>
      </c>
      <c r="R125" s="25"/>
      <c r="S125" s="693">
        <v>9</v>
      </c>
      <c r="T125" s="711">
        <v>1</v>
      </c>
    </row>
    <row r="126" spans="1:20" s="144" customFormat="1" ht="11.25">
      <c r="A126" s="538">
        <v>35</v>
      </c>
      <c r="B126" s="537" t="s">
        <v>74</v>
      </c>
      <c r="C126" s="161"/>
      <c r="D126" s="161">
        <v>36</v>
      </c>
      <c r="E126" s="81">
        <f t="shared" si="18"/>
        <v>36</v>
      </c>
      <c r="F126" s="282">
        <f t="shared" si="19"/>
        <v>64</v>
      </c>
      <c r="G126" s="355">
        <v>100</v>
      </c>
      <c r="H126" s="170">
        <v>4</v>
      </c>
      <c r="I126" s="25"/>
      <c r="J126" s="26"/>
      <c r="K126" s="202"/>
      <c r="L126" s="25"/>
      <c r="M126" s="26">
        <v>18</v>
      </c>
      <c r="N126" s="169">
        <v>2</v>
      </c>
      <c r="O126" s="25"/>
      <c r="P126" s="26">
        <v>18</v>
      </c>
      <c r="Q126" s="169">
        <v>2</v>
      </c>
      <c r="R126" s="25"/>
      <c r="S126" s="26"/>
      <c r="T126" s="169"/>
    </row>
    <row r="127" spans="1:20" s="144" customFormat="1" ht="11.25">
      <c r="A127" s="538">
        <v>36</v>
      </c>
      <c r="B127" s="537" t="s">
        <v>71</v>
      </c>
      <c r="C127" s="161">
        <v>18</v>
      </c>
      <c r="D127" s="161"/>
      <c r="E127" s="81">
        <f t="shared" si="18"/>
        <v>18</v>
      </c>
      <c r="F127" s="282">
        <f t="shared" si="19"/>
        <v>32</v>
      </c>
      <c r="G127" s="186">
        <v>50</v>
      </c>
      <c r="H127" s="170">
        <v>2</v>
      </c>
      <c r="I127" s="25"/>
      <c r="J127" s="26"/>
      <c r="K127" s="202"/>
      <c r="L127" s="119">
        <v>18</v>
      </c>
      <c r="M127" s="171"/>
      <c r="N127" s="203">
        <v>2</v>
      </c>
      <c r="O127" s="25"/>
      <c r="P127" s="26"/>
      <c r="Q127" s="169"/>
      <c r="R127" s="25"/>
      <c r="S127" s="26"/>
      <c r="T127" s="169"/>
    </row>
    <row r="128" spans="1:20" s="144" customFormat="1" ht="11.25">
      <c r="A128" s="538">
        <v>37</v>
      </c>
      <c r="B128" s="537" t="s">
        <v>72</v>
      </c>
      <c r="C128" s="161">
        <v>18</v>
      </c>
      <c r="D128" s="161"/>
      <c r="E128" s="81">
        <f t="shared" si="18"/>
        <v>18</v>
      </c>
      <c r="F128" s="282">
        <f t="shared" si="19"/>
        <v>32</v>
      </c>
      <c r="G128" s="186">
        <v>50</v>
      </c>
      <c r="H128" s="170">
        <v>2</v>
      </c>
      <c r="I128" s="25"/>
      <c r="J128" s="26"/>
      <c r="K128" s="202"/>
      <c r="L128" s="25"/>
      <c r="M128" s="26"/>
      <c r="N128" s="169"/>
      <c r="O128" s="25">
        <v>18</v>
      </c>
      <c r="P128" s="26"/>
      <c r="Q128" s="169">
        <v>2</v>
      </c>
      <c r="R128" s="25"/>
      <c r="S128" s="26"/>
      <c r="T128" s="169"/>
    </row>
    <row r="129" spans="1:20" s="93" customFormat="1" ht="12" thickBot="1">
      <c r="A129" s="540"/>
      <c r="B129" s="539" t="s">
        <v>39</v>
      </c>
      <c r="C129" s="123">
        <f aca="true" t="shared" si="20" ref="C129:H129">SUM(C109:C128)</f>
        <v>222</v>
      </c>
      <c r="D129" s="123">
        <f t="shared" si="20"/>
        <v>282</v>
      </c>
      <c r="E129" s="123">
        <f t="shared" si="20"/>
        <v>504</v>
      </c>
      <c r="F129" s="123">
        <f t="shared" si="20"/>
        <v>946</v>
      </c>
      <c r="G129" s="123">
        <f t="shared" si="20"/>
        <v>1450</v>
      </c>
      <c r="H129" s="123">
        <f t="shared" si="20"/>
        <v>58</v>
      </c>
      <c r="I129" s="124"/>
      <c r="J129" s="43"/>
      <c r="K129" s="44"/>
      <c r="L129" s="152">
        <f aca="true" t="shared" si="21" ref="L129:T129">SUM(L109:L128)</f>
        <v>85</v>
      </c>
      <c r="M129" s="152">
        <f t="shared" si="21"/>
        <v>77</v>
      </c>
      <c r="N129" s="152">
        <f>SUM(N109:N128,N131)</f>
        <v>21</v>
      </c>
      <c r="O129" s="152">
        <f t="shared" si="21"/>
        <v>79</v>
      </c>
      <c r="P129" s="152">
        <f t="shared" si="21"/>
        <v>98</v>
      </c>
      <c r="Q129" s="152">
        <f t="shared" si="21"/>
        <v>20</v>
      </c>
      <c r="R129" s="152">
        <f t="shared" si="21"/>
        <v>58</v>
      </c>
      <c r="S129" s="152">
        <f t="shared" si="21"/>
        <v>107</v>
      </c>
      <c r="T129" s="683">
        <f t="shared" si="21"/>
        <v>20</v>
      </c>
    </row>
    <row r="130" spans="1:20" ht="11.25">
      <c r="A130" s="489"/>
      <c r="B130" s="620" t="s">
        <v>150</v>
      </c>
      <c r="C130" s="104">
        <f aca="true" t="shared" si="22" ref="C130:T130">C26+C129</f>
        <v>381</v>
      </c>
      <c r="D130" s="104">
        <f t="shared" si="22"/>
        <v>441</v>
      </c>
      <c r="E130" s="104">
        <f t="shared" si="22"/>
        <v>822</v>
      </c>
      <c r="F130" s="104">
        <f t="shared" si="22"/>
        <v>2003</v>
      </c>
      <c r="G130" s="517">
        <f t="shared" si="22"/>
        <v>2825</v>
      </c>
      <c r="H130" s="216">
        <f t="shared" si="22"/>
        <v>113</v>
      </c>
      <c r="I130" s="520">
        <f t="shared" si="22"/>
        <v>120</v>
      </c>
      <c r="J130" s="104">
        <f t="shared" si="22"/>
        <v>111</v>
      </c>
      <c r="K130" s="104">
        <f t="shared" si="22"/>
        <v>30</v>
      </c>
      <c r="L130" s="104">
        <f t="shared" si="22"/>
        <v>118</v>
      </c>
      <c r="M130" s="104">
        <f t="shared" si="22"/>
        <v>116</v>
      </c>
      <c r="N130" s="104">
        <f t="shared" si="22"/>
        <v>30</v>
      </c>
      <c r="O130" s="104">
        <f t="shared" si="22"/>
        <v>79</v>
      </c>
      <c r="P130" s="104">
        <f t="shared" si="22"/>
        <v>98</v>
      </c>
      <c r="Q130" s="104">
        <f>Q26+Q129+Q131</f>
        <v>30</v>
      </c>
      <c r="R130" s="104">
        <f t="shared" si="22"/>
        <v>58</v>
      </c>
      <c r="S130" s="517">
        <f t="shared" si="22"/>
        <v>107</v>
      </c>
      <c r="T130" s="669">
        <f t="shared" si="22"/>
        <v>30</v>
      </c>
    </row>
    <row r="131" spans="1:20" ht="11.25">
      <c r="A131" s="468">
        <v>38</v>
      </c>
      <c r="B131" s="501" t="s">
        <v>130</v>
      </c>
      <c r="C131" s="216"/>
      <c r="D131" s="216"/>
      <c r="E131" s="314">
        <v>200</v>
      </c>
      <c r="F131" s="314"/>
      <c r="G131" s="314">
        <v>200</v>
      </c>
      <c r="H131" s="216">
        <v>7</v>
      </c>
      <c r="I131" s="515"/>
      <c r="J131" s="216"/>
      <c r="K131" s="216"/>
      <c r="L131" s="214"/>
      <c r="M131" s="703" t="s">
        <v>106</v>
      </c>
      <c r="N131" s="702">
        <v>3</v>
      </c>
      <c r="O131" s="481"/>
      <c r="P131" s="703" t="s">
        <v>106</v>
      </c>
      <c r="Q131" s="702">
        <v>4</v>
      </c>
      <c r="R131" s="216"/>
      <c r="S131" s="514"/>
      <c r="T131" s="732"/>
    </row>
    <row r="132" spans="1:20" s="64" customFormat="1" ht="11.25">
      <c r="A132" s="47"/>
      <c r="B132" s="621" t="s">
        <v>151</v>
      </c>
      <c r="C132" s="221">
        <f>C130*100/E130</f>
        <v>46.35036496350365</v>
      </c>
      <c r="D132" s="222">
        <f>100-C132</f>
        <v>53.64963503649635</v>
      </c>
      <c r="E132" s="664">
        <f>E130+E131</f>
        <v>1022</v>
      </c>
      <c r="F132" s="49"/>
      <c r="G132" s="49"/>
      <c r="H132" s="480">
        <f>SUM(H130:H131)</f>
        <v>120</v>
      </c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684">
        <f>SUM(T130:T131)</f>
        <v>30</v>
      </c>
    </row>
    <row r="133" spans="1:20" s="60" customFormat="1" ht="12" thickBot="1">
      <c r="A133" s="14"/>
      <c r="B133" s="660"/>
      <c r="C133" s="653"/>
      <c r="D133" s="654"/>
      <c r="E133" s="661"/>
      <c r="F133" s="655"/>
      <c r="G133" s="655"/>
      <c r="H133" s="656"/>
      <c r="I133" s="658"/>
      <c r="J133" s="658"/>
      <c r="K133" s="658"/>
      <c r="L133" s="658"/>
      <c r="M133" s="658"/>
      <c r="N133" s="658"/>
      <c r="O133" s="658"/>
      <c r="P133" s="658"/>
      <c r="Q133" s="658"/>
      <c r="R133" s="658"/>
      <c r="S133" s="658"/>
      <c r="T133" s="658"/>
    </row>
    <row r="134" spans="1:20" ht="12" thickBot="1">
      <c r="A134" s="798" t="s">
        <v>61</v>
      </c>
      <c r="B134" s="799"/>
      <c r="C134" s="805" t="s">
        <v>5</v>
      </c>
      <c r="D134" s="805" t="s">
        <v>6</v>
      </c>
      <c r="E134" s="805" t="s">
        <v>7</v>
      </c>
      <c r="F134" s="805" t="s">
        <v>8</v>
      </c>
      <c r="G134" s="786" t="s">
        <v>3</v>
      </c>
      <c r="H134" s="866" t="s">
        <v>4</v>
      </c>
      <c r="I134" s="783" t="s">
        <v>30</v>
      </c>
      <c r="J134" s="784"/>
      <c r="K134" s="785"/>
      <c r="L134" s="783" t="s">
        <v>31</v>
      </c>
      <c r="M134" s="784"/>
      <c r="N134" s="785"/>
      <c r="O134" s="783" t="s">
        <v>32</v>
      </c>
      <c r="P134" s="784"/>
      <c r="Q134" s="785"/>
      <c r="R134" s="783" t="s">
        <v>33</v>
      </c>
      <c r="S134" s="784"/>
      <c r="T134" s="785"/>
    </row>
    <row r="135" spans="1:20" ht="23.25" thickBot="1">
      <c r="A135" s="800"/>
      <c r="B135" s="800"/>
      <c r="C135" s="806"/>
      <c r="D135" s="806"/>
      <c r="E135" s="806"/>
      <c r="F135" s="806"/>
      <c r="G135" s="865"/>
      <c r="H135" s="789"/>
      <c r="I135" s="37" t="s">
        <v>13</v>
      </c>
      <c r="J135" s="36" t="s">
        <v>14</v>
      </c>
      <c r="K135" s="38" t="s">
        <v>4</v>
      </c>
      <c r="L135" s="37" t="s">
        <v>13</v>
      </c>
      <c r="M135" s="36" t="s">
        <v>14</v>
      </c>
      <c r="N135" s="38" t="s">
        <v>4</v>
      </c>
      <c r="O135" s="37" t="s">
        <v>5</v>
      </c>
      <c r="P135" s="36" t="s">
        <v>14</v>
      </c>
      <c r="Q135" s="38" t="s">
        <v>4</v>
      </c>
      <c r="R135" s="37" t="s">
        <v>13</v>
      </c>
      <c r="S135" s="36" t="s">
        <v>14</v>
      </c>
      <c r="T135" s="38" t="s">
        <v>4</v>
      </c>
    </row>
    <row r="136" spans="1:20" s="144" customFormat="1" ht="23.25" thickBot="1">
      <c r="A136" s="525">
        <v>18</v>
      </c>
      <c r="B136" s="402" t="s">
        <v>98</v>
      </c>
      <c r="C136" s="264">
        <v>30</v>
      </c>
      <c r="D136" s="265">
        <v>60</v>
      </c>
      <c r="E136" s="265">
        <v>90</v>
      </c>
      <c r="F136" s="455">
        <v>85</v>
      </c>
      <c r="G136" s="452">
        <v>175</v>
      </c>
      <c r="H136" s="456">
        <v>7</v>
      </c>
      <c r="I136" s="350"/>
      <c r="J136" s="268"/>
      <c r="K136" s="188"/>
      <c r="L136" s="351">
        <v>10</v>
      </c>
      <c r="M136" s="270">
        <v>20</v>
      </c>
      <c r="N136" s="188">
        <v>2</v>
      </c>
      <c r="O136" s="351">
        <v>10</v>
      </c>
      <c r="P136" s="270">
        <v>20</v>
      </c>
      <c r="Q136" s="189">
        <v>2</v>
      </c>
      <c r="R136" s="351">
        <v>10</v>
      </c>
      <c r="S136" s="270">
        <v>20</v>
      </c>
      <c r="T136" s="188">
        <v>3</v>
      </c>
    </row>
    <row r="137" spans="1:20" s="144" customFormat="1" ht="12" thickBot="1">
      <c r="A137" s="525">
        <v>19</v>
      </c>
      <c r="B137" s="164" t="s">
        <v>62</v>
      </c>
      <c r="C137" s="161">
        <v>15</v>
      </c>
      <c r="D137" s="161"/>
      <c r="E137" s="76">
        <f>C137+D137</f>
        <v>15</v>
      </c>
      <c r="F137" s="283">
        <f>G137-E137</f>
        <v>35</v>
      </c>
      <c r="G137" s="186">
        <v>50</v>
      </c>
      <c r="H137" s="170">
        <v>2</v>
      </c>
      <c r="I137" s="27"/>
      <c r="J137" s="26"/>
      <c r="K137" s="202"/>
      <c r="L137" s="27">
        <v>15</v>
      </c>
      <c r="M137" s="26"/>
      <c r="N137" s="169">
        <v>2</v>
      </c>
      <c r="O137" s="207"/>
      <c r="P137" s="171"/>
      <c r="Q137" s="203"/>
      <c r="R137" s="183"/>
      <c r="S137" s="168"/>
      <c r="T137" s="169"/>
    </row>
    <row r="138" spans="1:20" s="144" customFormat="1" ht="12" thickBot="1">
      <c r="A138" s="525">
        <v>20</v>
      </c>
      <c r="B138" s="164" t="s">
        <v>93</v>
      </c>
      <c r="C138" s="161">
        <v>12</v>
      </c>
      <c r="D138" s="161">
        <v>12</v>
      </c>
      <c r="E138" s="76">
        <f aca="true" t="shared" si="23" ref="E138:E157">C138+D138</f>
        <v>24</v>
      </c>
      <c r="F138" s="283">
        <f aca="true" t="shared" si="24" ref="F138:F157">G138-E138</f>
        <v>51</v>
      </c>
      <c r="G138" s="186">
        <v>75</v>
      </c>
      <c r="H138" s="170">
        <v>3</v>
      </c>
      <c r="I138" s="27"/>
      <c r="J138" s="26"/>
      <c r="K138" s="202"/>
      <c r="L138" s="27">
        <v>12</v>
      </c>
      <c r="M138" s="26">
        <v>12</v>
      </c>
      <c r="N138" s="169">
        <v>3</v>
      </c>
      <c r="O138" s="27"/>
      <c r="P138" s="26"/>
      <c r="Q138" s="169"/>
      <c r="R138" s="27"/>
      <c r="S138" s="26"/>
      <c r="T138" s="169"/>
    </row>
    <row r="139" spans="1:20" s="144" customFormat="1" ht="12" thickBot="1">
      <c r="A139" s="525">
        <v>21</v>
      </c>
      <c r="B139" s="408" t="s">
        <v>104</v>
      </c>
      <c r="C139" s="161">
        <v>6</v>
      </c>
      <c r="D139" s="161">
        <v>18</v>
      </c>
      <c r="E139" s="76">
        <f t="shared" si="23"/>
        <v>24</v>
      </c>
      <c r="F139" s="283">
        <f t="shared" si="24"/>
        <v>51</v>
      </c>
      <c r="G139" s="186">
        <v>75</v>
      </c>
      <c r="H139" s="170">
        <v>3</v>
      </c>
      <c r="I139" s="27"/>
      <c r="J139" s="26"/>
      <c r="K139" s="202"/>
      <c r="L139" s="27">
        <v>6</v>
      </c>
      <c r="M139" s="26">
        <v>18</v>
      </c>
      <c r="N139" s="169">
        <v>3</v>
      </c>
      <c r="O139" s="183"/>
      <c r="P139" s="168"/>
      <c r="Q139" s="169"/>
      <c r="R139" s="27"/>
      <c r="S139" s="26"/>
      <c r="T139" s="169"/>
    </row>
    <row r="140" spans="1:20" s="144" customFormat="1" ht="12" thickBot="1">
      <c r="A140" s="525">
        <v>22</v>
      </c>
      <c r="B140" s="164" t="s">
        <v>43</v>
      </c>
      <c r="C140" s="161">
        <v>9</v>
      </c>
      <c r="D140" s="161">
        <v>6</v>
      </c>
      <c r="E140" s="76">
        <f t="shared" si="23"/>
        <v>15</v>
      </c>
      <c r="F140" s="283">
        <f t="shared" si="24"/>
        <v>35</v>
      </c>
      <c r="G140" s="186">
        <v>50</v>
      </c>
      <c r="H140" s="170">
        <v>2</v>
      </c>
      <c r="I140" s="187"/>
      <c r="J140" s="179"/>
      <c r="K140" s="201"/>
      <c r="L140" s="742"/>
      <c r="M140" s="728"/>
      <c r="N140" s="729"/>
      <c r="O140" s="27"/>
      <c r="P140" s="26"/>
      <c r="Q140" s="169"/>
      <c r="R140" s="692">
        <v>9</v>
      </c>
      <c r="S140" s="693">
        <v>6</v>
      </c>
      <c r="T140" s="711">
        <v>2</v>
      </c>
    </row>
    <row r="141" spans="1:20" s="144" customFormat="1" ht="12" thickBot="1">
      <c r="A141" s="525">
        <v>23</v>
      </c>
      <c r="B141" s="164" t="s">
        <v>78</v>
      </c>
      <c r="C141" s="161">
        <v>12</v>
      </c>
      <c r="D141" s="161">
        <v>12</v>
      </c>
      <c r="E141" s="76">
        <f t="shared" si="23"/>
        <v>24</v>
      </c>
      <c r="F141" s="283">
        <f t="shared" si="24"/>
        <v>51</v>
      </c>
      <c r="G141" s="186">
        <v>75</v>
      </c>
      <c r="H141" s="170">
        <v>3</v>
      </c>
      <c r="I141" s="27"/>
      <c r="J141" s="26"/>
      <c r="K141" s="202"/>
      <c r="L141" s="27"/>
      <c r="M141" s="26"/>
      <c r="N141" s="169"/>
      <c r="O141" s="722"/>
      <c r="P141" s="723"/>
      <c r="Q141" s="724"/>
      <c r="R141" s="748">
        <v>12</v>
      </c>
      <c r="S141" s="749">
        <v>12</v>
      </c>
      <c r="T141" s="711">
        <v>3</v>
      </c>
    </row>
    <row r="142" spans="1:20" s="144" customFormat="1" ht="12" thickBot="1">
      <c r="A142" s="525">
        <v>24</v>
      </c>
      <c r="B142" s="164" t="s">
        <v>63</v>
      </c>
      <c r="C142" s="161">
        <v>12</v>
      </c>
      <c r="D142" s="161">
        <v>12</v>
      </c>
      <c r="E142" s="76">
        <f t="shared" si="23"/>
        <v>24</v>
      </c>
      <c r="F142" s="283">
        <f t="shared" si="24"/>
        <v>51</v>
      </c>
      <c r="G142" s="186">
        <v>75</v>
      </c>
      <c r="H142" s="170">
        <v>3</v>
      </c>
      <c r="I142" s="27"/>
      <c r="J142" s="26"/>
      <c r="K142" s="202"/>
      <c r="L142" s="27"/>
      <c r="M142" s="26"/>
      <c r="N142" s="169"/>
      <c r="O142" s="27">
        <v>12</v>
      </c>
      <c r="P142" s="26">
        <v>12</v>
      </c>
      <c r="Q142" s="169">
        <v>3</v>
      </c>
      <c r="R142" s="126"/>
      <c r="S142" s="544"/>
      <c r="T142" s="242"/>
    </row>
    <row r="143" spans="1:20" s="144" customFormat="1" ht="12" thickBot="1">
      <c r="A143" s="525">
        <v>25</v>
      </c>
      <c r="B143" s="361" t="s">
        <v>64</v>
      </c>
      <c r="C143" s="161">
        <v>15</v>
      </c>
      <c r="D143" s="161"/>
      <c r="E143" s="76">
        <f t="shared" si="23"/>
        <v>15</v>
      </c>
      <c r="F143" s="283">
        <f t="shared" si="24"/>
        <v>35</v>
      </c>
      <c r="G143" s="186">
        <v>50</v>
      </c>
      <c r="H143" s="180">
        <v>2</v>
      </c>
      <c r="I143" s="27"/>
      <c r="J143" s="26"/>
      <c r="K143" s="202"/>
      <c r="L143" s="27"/>
      <c r="M143" s="26"/>
      <c r="N143" s="169"/>
      <c r="O143" s="27">
        <v>15</v>
      </c>
      <c r="P143" s="26"/>
      <c r="Q143" s="169">
        <v>2</v>
      </c>
      <c r="R143" s="183"/>
      <c r="S143" s="168"/>
      <c r="T143" s="169"/>
    </row>
    <row r="144" spans="1:20" s="144" customFormat="1" ht="23.25" thickBot="1">
      <c r="A144" s="525">
        <v>26</v>
      </c>
      <c r="B144" s="164" t="s">
        <v>65</v>
      </c>
      <c r="C144" s="161">
        <v>9</v>
      </c>
      <c r="D144" s="161"/>
      <c r="E144" s="76">
        <f t="shared" si="23"/>
        <v>9</v>
      </c>
      <c r="F144" s="283">
        <f t="shared" si="24"/>
        <v>16</v>
      </c>
      <c r="G144" s="186">
        <v>25</v>
      </c>
      <c r="H144" s="180">
        <v>1</v>
      </c>
      <c r="I144" s="27"/>
      <c r="J144" s="26"/>
      <c r="K144" s="202"/>
      <c r="L144" s="27"/>
      <c r="M144" s="26"/>
      <c r="N144" s="169"/>
      <c r="O144" s="27">
        <v>9</v>
      </c>
      <c r="P144" s="26"/>
      <c r="Q144" s="169">
        <v>1</v>
      </c>
      <c r="R144" s="183"/>
      <c r="S144" s="168"/>
      <c r="T144" s="169"/>
    </row>
    <row r="145" spans="1:20" s="144" customFormat="1" ht="12" thickBot="1">
      <c r="A145" s="525">
        <v>27</v>
      </c>
      <c r="B145" s="164" t="s">
        <v>105</v>
      </c>
      <c r="C145" s="161">
        <v>12</v>
      </c>
      <c r="D145" s="161">
        <v>12</v>
      </c>
      <c r="E145" s="76">
        <f t="shared" si="23"/>
        <v>24</v>
      </c>
      <c r="F145" s="283">
        <f t="shared" si="24"/>
        <v>51</v>
      </c>
      <c r="G145" s="186">
        <v>75</v>
      </c>
      <c r="H145" s="170">
        <v>3</v>
      </c>
      <c r="I145" s="27"/>
      <c r="J145" s="26"/>
      <c r="K145" s="202"/>
      <c r="L145" s="27"/>
      <c r="M145" s="26"/>
      <c r="N145" s="169"/>
      <c r="O145" s="27">
        <v>12</v>
      </c>
      <c r="P145" s="26">
        <v>12</v>
      </c>
      <c r="Q145" s="169">
        <v>3</v>
      </c>
      <c r="R145" s="183"/>
      <c r="S145" s="168"/>
      <c r="T145" s="169"/>
    </row>
    <row r="146" spans="1:20" s="144" customFormat="1" ht="23.25" thickBot="1">
      <c r="A146" s="525">
        <v>28</v>
      </c>
      <c r="B146" s="164" t="s">
        <v>34</v>
      </c>
      <c r="C146" s="161">
        <v>6</v>
      </c>
      <c r="D146" s="161">
        <v>9</v>
      </c>
      <c r="E146" s="76">
        <f t="shared" si="23"/>
        <v>15</v>
      </c>
      <c r="F146" s="283">
        <f t="shared" si="24"/>
        <v>35</v>
      </c>
      <c r="G146" s="186">
        <v>50</v>
      </c>
      <c r="H146" s="180">
        <v>2</v>
      </c>
      <c r="I146" s="27"/>
      <c r="J146" s="26"/>
      <c r="K146" s="202"/>
      <c r="L146" s="27"/>
      <c r="M146" s="26"/>
      <c r="N146" s="169"/>
      <c r="O146" s="27">
        <v>6</v>
      </c>
      <c r="P146" s="26">
        <v>9</v>
      </c>
      <c r="Q146" s="169">
        <v>2</v>
      </c>
      <c r="R146" s="27"/>
      <c r="S146" s="26"/>
      <c r="T146" s="169"/>
    </row>
    <row r="147" spans="1:20" s="144" customFormat="1" ht="12" thickBot="1">
      <c r="A147" s="525">
        <v>29</v>
      </c>
      <c r="B147" s="164" t="s">
        <v>66</v>
      </c>
      <c r="C147" s="161"/>
      <c r="D147" s="161">
        <v>15</v>
      </c>
      <c r="E147" s="76">
        <f t="shared" si="23"/>
        <v>15</v>
      </c>
      <c r="F147" s="283">
        <f t="shared" si="24"/>
        <v>35</v>
      </c>
      <c r="G147" s="186">
        <v>50</v>
      </c>
      <c r="H147" s="180">
        <v>2</v>
      </c>
      <c r="I147" s="27"/>
      <c r="J147" s="26"/>
      <c r="K147" s="202"/>
      <c r="L147" s="27"/>
      <c r="M147" s="26"/>
      <c r="N147" s="169"/>
      <c r="O147" s="27"/>
      <c r="P147" s="26">
        <v>15</v>
      </c>
      <c r="Q147" s="169">
        <v>2</v>
      </c>
      <c r="R147" s="183"/>
      <c r="S147" s="168"/>
      <c r="T147" s="169"/>
    </row>
    <row r="148" spans="1:20" s="144" customFormat="1" ht="12" thickBot="1">
      <c r="A148" s="525">
        <v>30</v>
      </c>
      <c r="B148" s="164" t="s">
        <v>67</v>
      </c>
      <c r="C148" s="161">
        <v>15</v>
      </c>
      <c r="D148" s="161"/>
      <c r="E148" s="76">
        <f t="shared" si="23"/>
        <v>15</v>
      </c>
      <c r="F148" s="283">
        <f t="shared" si="24"/>
        <v>35</v>
      </c>
      <c r="G148" s="186">
        <v>50</v>
      </c>
      <c r="H148" s="180">
        <v>2</v>
      </c>
      <c r="I148" s="27"/>
      <c r="J148" s="26"/>
      <c r="K148" s="202"/>
      <c r="L148" s="27">
        <v>15</v>
      </c>
      <c r="M148" s="26"/>
      <c r="N148" s="169">
        <v>2</v>
      </c>
      <c r="O148" s="27"/>
      <c r="P148" s="26"/>
      <c r="Q148" s="169"/>
      <c r="R148" s="183"/>
      <c r="S148" s="168"/>
      <c r="T148" s="169"/>
    </row>
    <row r="149" spans="1:20" s="144" customFormat="1" ht="12" thickBot="1">
      <c r="A149" s="525">
        <v>31</v>
      </c>
      <c r="B149" s="527" t="s">
        <v>69</v>
      </c>
      <c r="C149" s="161">
        <v>12</v>
      </c>
      <c r="D149" s="598">
        <f>25*0.6</f>
        <v>15</v>
      </c>
      <c r="E149" s="76">
        <f t="shared" si="23"/>
        <v>27</v>
      </c>
      <c r="F149" s="283">
        <f t="shared" si="24"/>
        <v>48</v>
      </c>
      <c r="G149" s="186">
        <v>75</v>
      </c>
      <c r="H149" s="180">
        <v>3</v>
      </c>
      <c r="I149" s="27"/>
      <c r="J149" s="26"/>
      <c r="K149" s="202"/>
      <c r="L149" s="27"/>
      <c r="M149" s="26"/>
      <c r="N149" s="169"/>
      <c r="O149" s="27">
        <v>12</v>
      </c>
      <c r="P149" s="592">
        <v>15</v>
      </c>
      <c r="Q149" s="169">
        <v>3</v>
      </c>
      <c r="R149" s="207"/>
      <c r="S149" s="171"/>
      <c r="T149" s="203"/>
    </row>
    <row r="150" spans="1:20" s="144" customFormat="1" ht="12" thickBot="1">
      <c r="A150" s="525">
        <v>32</v>
      </c>
      <c r="B150" s="173" t="s">
        <v>37</v>
      </c>
      <c r="C150" s="194">
        <v>9</v>
      </c>
      <c r="D150" s="199"/>
      <c r="E150" s="76">
        <f t="shared" si="23"/>
        <v>9</v>
      </c>
      <c r="F150" s="283">
        <f t="shared" si="24"/>
        <v>16</v>
      </c>
      <c r="G150" s="186">
        <v>25</v>
      </c>
      <c r="H150" s="180">
        <v>1</v>
      </c>
      <c r="I150" s="27"/>
      <c r="J150" s="26"/>
      <c r="K150" s="202"/>
      <c r="L150" s="27"/>
      <c r="M150" s="26"/>
      <c r="N150" s="169"/>
      <c r="O150" s="27"/>
      <c r="P150" s="26"/>
      <c r="Q150" s="169"/>
      <c r="R150" s="27">
        <v>9</v>
      </c>
      <c r="S150" s="26"/>
      <c r="T150" s="169">
        <v>1</v>
      </c>
    </row>
    <row r="151" spans="1:20" s="144" customFormat="1" ht="12" thickBot="1">
      <c r="A151" s="525">
        <v>33</v>
      </c>
      <c r="B151" s="164" t="s">
        <v>68</v>
      </c>
      <c r="C151" s="161">
        <v>15</v>
      </c>
      <c r="D151" s="161">
        <v>15</v>
      </c>
      <c r="E151" s="76">
        <f t="shared" si="23"/>
        <v>30</v>
      </c>
      <c r="F151" s="283">
        <f t="shared" si="24"/>
        <v>70</v>
      </c>
      <c r="G151" s="186">
        <v>100</v>
      </c>
      <c r="H151" s="170">
        <v>4</v>
      </c>
      <c r="I151" s="27"/>
      <c r="J151" s="26"/>
      <c r="K151" s="202"/>
      <c r="L151" s="27"/>
      <c r="M151" s="26"/>
      <c r="N151" s="169"/>
      <c r="O151" s="27"/>
      <c r="P151" s="26"/>
      <c r="Q151" s="169"/>
      <c r="R151" s="27">
        <v>15</v>
      </c>
      <c r="S151" s="26">
        <v>15</v>
      </c>
      <c r="T151" s="169">
        <v>4</v>
      </c>
    </row>
    <row r="152" spans="1:20" s="144" customFormat="1" ht="12" thickBot="1">
      <c r="A152" s="525">
        <v>34</v>
      </c>
      <c r="B152" s="164" t="s">
        <v>76</v>
      </c>
      <c r="C152" s="161">
        <v>9</v>
      </c>
      <c r="D152" s="161">
        <v>6</v>
      </c>
      <c r="E152" s="76">
        <f t="shared" si="23"/>
        <v>15</v>
      </c>
      <c r="F152" s="283">
        <f t="shared" si="24"/>
        <v>35</v>
      </c>
      <c r="G152" s="186">
        <v>50</v>
      </c>
      <c r="H152" s="170">
        <v>2</v>
      </c>
      <c r="I152" s="27"/>
      <c r="J152" s="26"/>
      <c r="K152" s="202"/>
      <c r="L152" s="743"/>
      <c r="M152" s="744"/>
      <c r="N152" s="750"/>
      <c r="O152" s="207"/>
      <c r="P152" s="171"/>
      <c r="Q152" s="203"/>
      <c r="R152" s="692">
        <v>9</v>
      </c>
      <c r="S152" s="693">
        <v>6</v>
      </c>
      <c r="T152" s="711">
        <v>2</v>
      </c>
    </row>
    <row r="153" spans="1:20" s="144" customFormat="1" ht="12" thickBot="1">
      <c r="A153" s="525">
        <v>35</v>
      </c>
      <c r="B153" s="361" t="s">
        <v>77</v>
      </c>
      <c r="C153" s="161">
        <v>15</v>
      </c>
      <c r="D153" s="76"/>
      <c r="E153" s="76">
        <f t="shared" si="23"/>
        <v>15</v>
      </c>
      <c r="F153" s="283">
        <f t="shared" si="24"/>
        <v>35</v>
      </c>
      <c r="G153" s="186">
        <v>50</v>
      </c>
      <c r="H153" s="170">
        <v>2</v>
      </c>
      <c r="I153" s="27"/>
      <c r="J153" s="26"/>
      <c r="K153" s="202"/>
      <c r="L153" s="27"/>
      <c r="M153" s="26"/>
      <c r="N153" s="169"/>
      <c r="O153" s="27"/>
      <c r="P153" s="26"/>
      <c r="Q153" s="169"/>
      <c r="R153" s="27">
        <v>15</v>
      </c>
      <c r="S153" s="26"/>
      <c r="T153" s="169">
        <v>2</v>
      </c>
    </row>
    <row r="154" spans="1:20" s="144" customFormat="1" ht="12" thickBot="1">
      <c r="A154" s="525">
        <v>36</v>
      </c>
      <c r="B154" s="163" t="s">
        <v>73</v>
      </c>
      <c r="C154" s="161"/>
      <c r="D154" s="161">
        <v>27</v>
      </c>
      <c r="E154" s="76">
        <f t="shared" si="23"/>
        <v>27</v>
      </c>
      <c r="F154" s="283">
        <f t="shared" si="24"/>
        <v>48</v>
      </c>
      <c r="G154" s="186">
        <v>75</v>
      </c>
      <c r="H154" s="170">
        <v>3</v>
      </c>
      <c r="I154" s="27"/>
      <c r="J154" s="26"/>
      <c r="K154" s="202"/>
      <c r="L154" s="409"/>
      <c r="M154" s="355">
        <v>18</v>
      </c>
      <c r="N154" s="356">
        <v>2</v>
      </c>
      <c r="O154" s="409"/>
      <c r="P154" s="355"/>
      <c r="Q154" s="356"/>
      <c r="R154" s="27"/>
      <c r="S154" s="26">
        <v>9</v>
      </c>
      <c r="T154" s="169">
        <v>1</v>
      </c>
    </row>
    <row r="155" spans="1:20" s="144" customFormat="1" ht="12" thickBot="1">
      <c r="A155" s="525">
        <v>37</v>
      </c>
      <c r="B155" s="163" t="s">
        <v>74</v>
      </c>
      <c r="C155" s="161"/>
      <c r="D155" s="161">
        <v>36</v>
      </c>
      <c r="E155" s="76">
        <f t="shared" si="23"/>
        <v>36</v>
      </c>
      <c r="F155" s="283">
        <f t="shared" si="24"/>
        <v>64</v>
      </c>
      <c r="G155" s="186">
        <v>100</v>
      </c>
      <c r="H155" s="170">
        <v>4</v>
      </c>
      <c r="I155" s="27"/>
      <c r="J155" s="26"/>
      <c r="K155" s="202"/>
      <c r="L155" s="409"/>
      <c r="M155" s="355">
        <v>9</v>
      </c>
      <c r="N155" s="356">
        <v>1</v>
      </c>
      <c r="O155" s="409"/>
      <c r="P155" s="355">
        <v>9</v>
      </c>
      <c r="Q155" s="356">
        <v>1</v>
      </c>
      <c r="R155" s="27"/>
      <c r="S155" s="26">
        <v>18</v>
      </c>
      <c r="T155" s="169">
        <v>2</v>
      </c>
    </row>
    <row r="156" spans="1:20" s="144" customFormat="1" ht="12" thickBot="1">
      <c r="A156" s="525">
        <v>38</v>
      </c>
      <c r="B156" s="163" t="s">
        <v>71</v>
      </c>
      <c r="C156" s="161">
        <v>18</v>
      </c>
      <c r="D156" s="161"/>
      <c r="E156" s="76">
        <f t="shared" si="23"/>
        <v>18</v>
      </c>
      <c r="F156" s="283">
        <f t="shared" si="24"/>
        <v>32</v>
      </c>
      <c r="G156" s="186">
        <v>50</v>
      </c>
      <c r="H156" s="170">
        <v>2</v>
      </c>
      <c r="I156" s="27"/>
      <c r="J156" s="26"/>
      <c r="K156" s="202"/>
      <c r="L156" s="409">
        <v>9</v>
      </c>
      <c r="M156" s="355"/>
      <c r="N156" s="356">
        <v>1</v>
      </c>
      <c r="O156" s="409">
        <v>9</v>
      </c>
      <c r="P156" s="355"/>
      <c r="Q156" s="356">
        <v>1</v>
      </c>
      <c r="R156" s="27"/>
      <c r="S156" s="26"/>
      <c r="T156" s="169"/>
    </row>
    <row r="157" spans="1:20" s="144" customFormat="1" ht="11.25">
      <c r="A157" s="525">
        <v>39</v>
      </c>
      <c r="B157" s="163" t="s">
        <v>72</v>
      </c>
      <c r="C157" s="161">
        <v>18</v>
      </c>
      <c r="D157" s="161"/>
      <c r="E157" s="76">
        <f t="shared" si="23"/>
        <v>18</v>
      </c>
      <c r="F157" s="283">
        <f t="shared" si="24"/>
        <v>32</v>
      </c>
      <c r="G157" s="186">
        <v>50</v>
      </c>
      <c r="H157" s="170">
        <v>2</v>
      </c>
      <c r="I157" s="27"/>
      <c r="J157" s="26"/>
      <c r="K157" s="202"/>
      <c r="L157" s="409">
        <v>9</v>
      </c>
      <c r="M157" s="355"/>
      <c r="N157" s="356">
        <v>1</v>
      </c>
      <c r="O157" s="409">
        <v>9</v>
      </c>
      <c r="P157" s="355"/>
      <c r="Q157" s="356">
        <v>1</v>
      </c>
      <c r="R157" s="27"/>
      <c r="S157" s="26"/>
      <c r="T157" s="169"/>
    </row>
    <row r="158" spans="1:20" ht="11.25">
      <c r="A158" s="106"/>
      <c r="B158" s="98" t="s">
        <v>39</v>
      </c>
      <c r="C158" s="107">
        <f aca="true" t="shared" si="25" ref="C158:H158">SUM(C136:C157)</f>
        <v>249</v>
      </c>
      <c r="D158" s="107">
        <f t="shared" si="25"/>
        <v>255</v>
      </c>
      <c r="E158" s="107">
        <f t="shared" si="25"/>
        <v>504</v>
      </c>
      <c r="F158" s="107">
        <f t="shared" si="25"/>
        <v>946</v>
      </c>
      <c r="G158" s="206">
        <f t="shared" si="25"/>
        <v>1450</v>
      </c>
      <c r="H158" s="107">
        <f t="shared" si="25"/>
        <v>58</v>
      </c>
      <c r="I158" s="19"/>
      <c r="J158" s="18"/>
      <c r="K158" s="100"/>
      <c r="L158" s="101">
        <f aca="true" t="shared" si="26" ref="L158:T158">SUM(L136:L157)</f>
        <v>76</v>
      </c>
      <c r="M158" s="101">
        <f t="shared" si="26"/>
        <v>77</v>
      </c>
      <c r="N158" s="101">
        <f t="shared" si="26"/>
        <v>17</v>
      </c>
      <c r="O158" s="101">
        <f t="shared" si="26"/>
        <v>94</v>
      </c>
      <c r="P158" s="101">
        <f t="shared" si="26"/>
        <v>92</v>
      </c>
      <c r="Q158" s="101">
        <f t="shared" si="26"/>
        <v>21</v>
      </c>
      <c r="R158" s="101">
        <f t="shared" si="26"/>
        <v>79</v>
      </c>
      <c r="S158" s="516">
        <f t="shared" si="26"/>
        <v>86</v>
      </c>
      <c r="T158" s="685">
        <f t="shared" si="26"/>
        <v>20</v>
      </c>
    </row>
    <row r="159" spans="1:20" ht="11.25">
      <c r="A159" s="58"/>
      <c r="B159" s="620" t="s">
        <v>150</v>
      </c>
      <c r="C159" s="104">
        <f aca="true" t="shared" si="27" ref="C159:T159">C26+C158</f>
        <v>408</v>
      </c>
      <c r="D159" s="104">
        <f t="shared" si="27"/>
        <v>414</v>
      </c>
      <c r="E159" s="104">
        <f t="shared" si="27"/>
        <v>822</v>
      </c>
      <c r="F159" s="104">
        <f t="shared" si="27"/>
        <v>2003</v>
      </c>
      <c r="G159" s="104">
        <f t="shared" si="27"/>
        <v>2825</v>
      </c>
      <c r="H159" s="104">
        <f t="shared" si="27"/>
        <v>113</v>
      </c>
      <c r="I159" s="104">
        <f t="shared" si="27"/>
        <v>120</v>
      </c>
      <c r="J159" s="104">
        <f t="shared" si="27"/>
        <v>111</v>
      </c>
      <c r="K159" s="104">
        <f t="shared" si="27"/>
        <v>30</v>
      </c>
      <c r="L159" s="104">
        <f t="shared" si="27"/>
        <v>109</v>
      </c>
      <c r="M159" s="104">
        <f t="shared" si="27"/>
        <v>116</v>
      </c>
      <c r="N159" s="104">
        <f>N26+N158+N160</f>
        <v>30</v>
      </c>
      <c r="O159" s="104">
        <f t="shared" si="27"/>
        <v>94</v>
      </c>
      <c r="P159" s="104">
        <f t="shared" si="27"/>
        <v>92</v>
      </c>
      <c r="Q159" s="104">
        <f>Q26+Q158+Q160</f>
        <v>30</v>
      </c>
      <c r="R159" s="104">
        <f t="shared" si="27"/>
        <v>79</v>
      </c>
      <c r="S159" s="517">
        <f t="shared" si="27"/>
        <v>86</v>
      </c>
      <c r="T159" s="669">
        <f t="shared" si="27"/>
        <v>30</v>
      </c>
    </row>
    <row r="160" spans="1:20" ht="11.25">
      <c r="A160" s="489">
        <v>40</v>
      </c>
      <c r="B160" s="495" t="s">
        <v>130</v>
      </c>
      <c r="C160" s="216"/>
      <c r="D160" s="216"/>
      <c r="E160" s="314">
        <v>200</v>
      </c>
      <c r="F160" s="314"/>
      <c r="G160" s="314">
        <v>200</v>
      </c>
      <c r="H160" s="216">
        <v>7</v>
      </c>
      <c r="I160" s="515"/>
      <c r="J160" s="216"/>
      <c r="K160" s="216"/>
      <c r="L160" s="214"/>
      <c r="M160" s="710" t="s">
        <v>106</v>
      </c>
      <c r="N160" s="710">
        <v>4</v>
      </c>
      <c r="O160" s="216"/>
      <c r="P160" s="695" t="s">
        <v>106</v>
      </c>
      <c r="Q160" s="695">
        <v>3</v>
      </c>
      <c r="R160" s="216"/>
      <c r="S160" s="514"/>
      <c r="T160" s="746"/>
    </row>
    <row r="161" spans="1:20" s="64" customFormat="1" ht="11.25">
      <c r="A161" s="47"/>
      <c r="B161" s="621" t="s">
        <v>151</v>
      </c>
      <c r="C161" s="221">
        <f>C159*100/E159</f>
        <v>49.63503649635037</v>
      </c>
      <c r="D161" s="222">
        <f>100-C161</f>
        <v>50.36496350364963</v>
      </c>
      <c r="E161" s="665">
        <f>E159+E160</f>
        <v>1022</v>
      </c>
      <c r="F161" s="49"/>
      <c r="G161" s="49"/>
      <c r="H161" s="480">
        <f>SUM(H159:H160)</f>
        <v>120</v>
      </c>
      <c r="I161" s="50"/>
      <c r="J161" s="50"/>
      <c r="K161" s="51"/>
      <c r="L161" s="50"/>
      <c r="M161" s="50"/>
      <c r="N161" s="217"/>
      <c r="O161" s="50"/>
      <c r="P161" s="50"/>
      <c r="Q161" s="217"/>
      <c r="R161" s="50"/>
      <c r="S161" s="50"/>
      <c r="T161" s="671">
        <f>SUM(T159:T160)</f>
        <v>30</v>
      </c>
    </row>
    <row r="162" spans="1:20" s="60" customFormat="1" ht="12" thickBot="1">
      <c r="A162" s="14"/>
      <c r="B162" s="652"/>
      <c r="C162" s="653"/>
      <c r="D162" s="654"/>
      <c r="E162" s="655"/>
      <c r="F162" s="655"/>
      <c r="G162" s="655"/>
      <c r="H162" s="656"/>
      <c r="I162" s="657"/>
      <c r="J162" s="657"/>
      <c r="K162" s="658"/>
      <c r="L162" s="657"/>
      <c r="M162" s="657"/>
      <c r="N162" s="659"/>
      <c r="O162" s="657"/>
      <c r="P162" s="657"/>
      <c r="Q162" s="659"/>
      <c r="R162" s="657"/>
      <c r="S162" s="657"/>
      <c r="T162" s="686"/>
    </row>
    <row r="163" spans="1:20" ht="12" thickBot="1">
      <c r="A163" s="798" t="s">
        <v>180</v>
      </c>
      <c r="B163" s="873"/>
      <c r="C163" s="776" t="s">
        <v>5</v>
      </c>
      <c r="D163" s="776" t="s">
        <v>6</v>
      </c>
      <c r="E163" s="776" t="s">
        <v>7</v>
      </c>
      <c r="F163" s="776" t="s">
        <v>8</v>
      </c>
      <c r="G163" s="778" t="s">
        <v>3</v>
      </c>
      <c r="H163" s="871" t="s">
        <v>4</v>
      </c>
      <c r="I163" s="773" t="s">
        <v>30</v>
      </c>
      <c r="J163" s="774"/>
      <c r="K163" s="775"/>
      <c r="L163" s="773" t="s">
        <v>31</v>
      </c>
      <c r="M163" s="774"/>
      <c r="N163" s="775"/>
      <c r="O163" s="773" t="s">
        <v>32</v>
      </c>
      <c r="P163" s="774"/>
      <c r="Q163" s="775"/>
      <c r="R163" s="773" t="s">
        <v>33</v>
      </c>
      <c r="S163" s="774"/>
      <c r="T163" s="869"/>
    </row>
    <row r="164" spans="1:20" ht="21.75" thickBot="1">
      <c r="A164" s="874"/>
      <c r="B164" s="875"/>
      <c r="C164" s="876"/>
      <c r="D164" s="876"/>
      <c r="E164" s="876"/>
      <c r="F164" s="876"/>
      <c r="G164" s="870"/>
      <c r="H164" s="872"/>
      <c r="I164" s="41" t="s">
        <v>13</v>
      </c>
      <c r="J164" s="40" t="s">
        <v>14</v>
      </c>
      <c r="K164" s="42" t="s">
        <v>4</v>
      </c>
      <c r="L164" s="41" t="s">
        <v>13</v>
      </c>
      <c r="M164" s="40" t="s">
        <v>14</v>
      </c>
      <c r="N164" s="42" t="s">
        <v>4</v>
      </c>
      <c r="O164" s="41" t="s">
        <v>5</v>
      </c>
      <c r="P164" s="40" t="s">
        <v>14</v>
      </c>
      <c r="Q164" s="42" t="s">
        <v>4</v>
      </c>
      <c r="R164" s="41" t="s">
        <v>13</v>
      </c>
      <c r="S164" s="40" t="s">
        <v>14</v>
      </c>
      <c r="T164" s="42" t="s">
        <v>4</v>
      </c>
    </row>
    <row r="165" spans="1:20" ht="23.25" thickBot="1">
      <c r="A165" s="525">
        <v>18</v>
      </c>
      <c r="B165" s="402" t="s">
        <v>98</v>
      </c>
      <c r="C165" s="264">
        <v>30</v>
      </c>
      <c r="D165" s="265">
        <v>60</v>
      </c>
      <c r="E165" s="265">
        <v>90</v>
      </c>
      <c r="F165" s="455">
        <v>85</v>
      </c>
      <c r="G165" s="452">
        <v>175</v>
      </c>
      <c r="H165" s="456">
        <v>7</v>
      </c>
      <c r="I165" s="350"/>
      <c r="J165" s="268"/>
      <c r="K165" s="188"/>
      <c r="L165" s="351">
        <v>10</v>
      </c>
      <c r="M165" s="270">
        <v>20</v>
      </c>
      <c r="N165" s="188">
        <v>2</v>
      </c>
      <c r="O165" s="351">
        <v>10</v>
      </c>
      <c r="P165" s="270">
        <v>20</v>
      </c>
      <c r="Q165" s="189">
        <v>2</v>
      </c>
      <c r="R165" s="351">
        <v>10</v>
      </c>
      <c r="S165" s="270">
        <v>20</v>
      </c>
      <c r="T165" s="188">
        <v>3</v>
      </c>
    </row>
    <row r="166" spans="1:20" s="144" customFormat="1" ht="12" thickBot="1">
      <c r="A166" s="525">
        <v>19</v>
      </c>
      <c r="B166" s="751" t="s">
        <v>158</v>
      </c>
      <c r="C166" s="26">
        <v>15</v>
      </c>
      <c r="D166" s="26"/>
      <c r="E166" s="35">
        <f>C166+D166</f>
        <v>15</v>
      </c>
      <c r="F166" s="35">
        <f>G166-E166</f>
        <v>35</v>
      </c>
      <c r="G166" s="186">
        <v>50</v>
      </c>
      <c r="H166" s="169">
        <v>2</v>
      </c>
      <c r="I166" s="166"/>
      <c r="J166" s="168"/>
      <c r="K166" s="167"/>
      <c r="L166" s="25"/>
      <c r="M166" s="26"/>
      <c r="N166" s="169"/>
      <c r="O166" s="726"/>
      <c r="P166" s="753"/>
      <c r="Q166" s="724"/>
      <c r="R166" s="754">
        <v>15</v>
      </c>
      <c r="S166" s="749"/>
      <c r="T166" s="711">
        <v>2</v>
      </c>
    </row>
    <row r="167" spans="1:20" s="144" customFormat="1" ht="12" thickBot="1">
      <c r="A167" s="525">
        <v>20</v>
      </c>
      <c r="B167" s="752" t="s">
        <v>159</v>
      </c>
      <c r="C167" s="26">
        <v>6</v>
      </c>
      <c r="D167" s="26">
        <v>9</v>
      </c>
      <c r="E167" s="35">
        <f aca="true" t="shared" si="28" ref="E167:E190">C167+D167</f>
        <v>15</v>
      </c>
      <c r="F167" s="35">
        <f aca="true" t="shared" si="29" ref="F167:F190">G167-E167</f>
        <v>35</v>
      </c>
      <c r="G167" s="186">
        <v>50</v>
      </c>
      <c r="H167" s="169">
        <v>2</v>
      </c>
      <c r="I167" s="166"/>
      <c r="J167" s="168"/>
      <c r="K167" s="167"/>
      <c r="L167" s="25">
        <v>6</v>
      </c>
      <c r="M167" s="26">
        <v>9</v>
      </c>
      <c r="N167" s="169">
        <v>2</v>
      </c>
      <c r="O167" s="166"/>
      <c r="P167" s="168"/>
      <c r="Q167" s="169"/>
      <c r="R167" s="119"/>
      <c r="S167" s="171"/>
      <c r="T167" s="203"/>
    </row>
    <row r="168" spans="1:20" s="144" customFormat="1" ht="12" thickBot="1">
      <c r="A168" s="525">
        <v>21</v>
      </c>
      <c r="B168" s="752" t="s">
        <v>160</v>
      </c>
      <c r="C168" s="26">
        <v>12</v>
      </c>
      <c r="D168" s="26">
        <v>12</v>
      </c>
      <c r="E168" s="35">
        <f t="shared" si="28"/>
        <v>24</v>
      </c>
      <c r="F168" s="35">
        <f t="shared" si="29"/>
        <v>51</v>
      </c>
      <c r="G168" s="186">
        <v>75</v>
      </c>
      <c r="H168" s="169">
        <v>3</v>
      </c>
      <c r="I168" s="166"/>
      <c r="J168" s="168"/>
      <c r="K168" s="167"/>
      <c r="L168" s="726"/>
      <c r="M168" s="723"/>
      <c r="N168" s="724"/>
      <c r="O168" s="166"/>
      <c r="P168" s="168"/>
      <c r="Q168" s="169"/>
      <c r="R168" s="754">
        <v>12</v>
      </c>
      <c r="S168" s="749">
        <v>12</v>
      </c>
      <c r="T168" s="711">
        <v>3</v>
      </c>
    </row>
    <row r="169" spans="1:20" s="144" customFormat="1" ht="12" thickBot="1">
      <c r="A169" s="525">
        <v>22</v>
      </c>
      <c r="B169" s="752" t="s">
        <v>161</v>
      </c>
      <c r="C169" s="26">
        <v>15</v>
      </c>
      <c r="D169" s="26"/>
      <c r="E169" s="35">
        <f t="shared" si="28"/>
        <v>15</v>
      </c>
      <c r="F169" s="35">
        <f t="shared" si="29"/>
        <v>35</v>
      </c>
      <c r="G169" s="186">
        <v>50</v>
      </c>
      <c r="H169" s="169">
        <v>2</v>
      </c>
      <c r="I169" s="166"/>
      <c r="J169" s="168"/>
      <c r="K169" s="167"/>
      <c r="L169" s="25">
        <v>15</v>
      </c>
      <c r="M169" s="26"/>
      <c r="N169" s="169">
        <v>2</v>
      </c>
      <c r="O169" s="25"/>
      <c r="P169" s="26"/>
      <c r="Q169" s="169"/>
      <c r="R169" s="25"/>
      <c r="S169" s="26"/>
      <c r="T169" s="169"/>
    </row>
    <row r="170" spans="1:20" s="144" customFormat="1" ht="12" thickBot="1">
      <c r="A170" s="525">
        <v>23</v>
      </c>
      <c r="B170" s="752" t="s">
        <v>162</v>
      </c>
      <c r="C170" s="26">
        <v>15</v>
      </c>
      <c r="D170" s="26"/>
      <c r="E170" s="35">
        <f t="shared" si="28"/>
        <v>15</v>
      </c>
      <c r="F170" s="35">
        <f t="shared" si="29"/>
        <v>35</v>
      </c>
      <c r="G170" s="186">
        <v>50</v>
      </c>
      <c r="H170" s="169">
        <v>2</v>
      </c>
      <c r="I170" s="166"/>
      <c r="J170" s="168"/>
      <c r="K170" s="167"/>
      <c r="L170" s="25">
        <v>15</v>
      </c>
      <c r="M170" s="26"/>
      <c r="N170" s="169">
        <v>2</v>
      </c>
      <c r="O170" s="166"/>
      <c r="P170" s="168"/>
      <c r="Q170" s="169"/>
      <c r="R170" s="166"/>
      <c r="S170" s="168"/>
      <c r="T170" s="169"/>
    </row>
    <row r="171" spans="1:20" s="144" customFormat="1" ht="12" thickBot="1">
      <c r="A171" s="525">
        <v>24</v>
      </c>
      <c r="B171" s="752" t="s">
        <v>163</v>
      </c>
      <c r="C171" s="26">
        <v>6</v>
      </c>
      <c r="D171" s="26">
        <v>9</v>
      </c>
      <c r="E171" s="35">
        <f t="shared" si="28"/>
        <v>15</v>
      </c>
      <c r="F171" s="35">
        <v>15</v>
      </c>
      <c r="G171" s="186">
        <v>30</v>
      </c>
      <c r="H171" s="169">
        <v>1</v>
      </c>
      <c r="I171" s="166"/>
      <c r="J171" s="168"/>
      <c r="K171" s="167"/>
      <c r="L171" s="25"/>
      <c r="M171" s="26"/>
      <c r="N171" s="169"/>
      <c r="O171" s="353"/>
      <c r="P171" s="354"/>
      <c r="Q171" s="276"/>
      <c r="R171" s="166">
        <v>6</v>
      </c>
      <c r="S171" s="168">
        <v>9</v>
      </c>
      <c r="T171" s="169">
        <v>1</v>
      </c>
    </row>
    <row r="172" spans="1:20" s="144" customFormat="1" ht="12" thickBot="1">
      <c r="A172" s="525">
        <v>25</v>
      </c>
      <c r="B172" s="752" t="s">
        <v>164</v>
      </c>
      <c r="C172" s="26"/>
      <c r="D172" s="26">
        <v>18</v>
      </c>
      <c r="E172" s="35">
        <f t="shared" si="28"/>
        <v>18</v>
      </c>
      <c r="F172" s="35">
        <f t="shared" si="29"/>
        <v>32</v>
      </c>
      <c r="G172" s="186">
        <v>50</v>
      </c>
      <c r="H172" s="169">
        <v>2</v>
      </c>
      <c r="I172" s="166"/>
      <c r="J172" s="168"/>
      <c r="K172" s="167"/>
      <c r="L172" s="25"/>
      <c r="M172" s="26">
        <v>18</v>
      </c>
      <c r="N172" s="169">
        <v>2</v>
      </c>
      <c r="O172" s="353"/>
      <c r="P172" s="132"/>
      <c r="Q172" s="276"/>
      <c r="R172" s="168"/>
      <c r="S172" s="168"/>
      <c r="T172" s="169"/>
    </row>
    <row r="173" spans="1:20" s="144" customFormat="1" ht="12" thickBot="1">
      <c r="A173" s="525">
        <v>26</v>
      </c>
      <c r="B173" s="752" t="s">
        <v>165</v>
      </c>
      <c r="C173" s="26">
        <v>6</v>
      </c>
      <c r="D173" s="26">
        <v>12</v>
      </c>
      <c r="E173" s="35">
        <f t="shared" si="28"/>
        <v>18</v>
      </c>
      <c r="F173" s="35">
        <f t="shared" si="29"/>
        <v>32</v>
      </c>
      <c r="G173" s="186">
        <v>50</v>
      </c>
      <c r="H173" s="169">
        <v>2</v>
      </c>
      <c r="I173" s="166"/>
      <c r="J173" s="168"/>
      <c r="K173" s="167"/>
      <c r="L173" s="166"/>
      <c r="M173" s="168"/>
      <c r="N173" s="169"/>
      <c r="O173" s="726"/>
      <c r="P173" s="723"/>
      <c r="Q173" s="724"/>
      <c r="R173" s="712">
        <v>6</v>
      </c>
      <c r="S173" s="693">
        <v>12</v>
      </c>
      <c r="T173" s="711">
        <v>2</v>
      </c>
    </row>
    <row r="174" spans="1:20" s="144" customFormat="1" ht="12" thickBot="1">
      <c r="A174" s="525">
        <v>27</v>
      </c>
      <c r="B174" s="752" t="s">
        <v>166</v>
      </c>
      <c r="C174" s="26">
        <v>9</v>
      </c>
      <c r="D174" s="26">
        <v>15</v>
      </c>
      <c r="E174" s="35">
        <f t="shared" si="28"/>
        <v>24</v>
      </c>
      <c r="F174" s="35">
        <f t="shared" si="29"/>
        <v>51</v>
      </c>
      <c r="G174" s="186">
        <v>75</v>
      </c>
      <c r="H174" s="169">
        <v>3</v>
      </c>
      <c r="I174" s="166"/>
      <c r="J174" s="168"/>
      <c r="K174" s="167"/>
      <c r="L174" s="25"/>
      <c r="M174" s="26"/>
      <c r="N174" s="169"/>
      <c r="O174" s="25">
        <v>9</v>
      </c>
      <c r="P174" s="26">
        <v>15</v>
      </c>
      <c r="Q174" s="169">
        <v>3</v>
      </c>
      <c r="R174" s="25"/>
      <c r="S174" s="26"/>
      <c r="T174" s="169"/>
    </row>
    <row r="175" spans="1:20" s="144" customFormat="1" ht="12" thickBot="1">
      <c r="A175" s="525">
        <v>28</v>
      </c>
      <c r="B175" s="752" t="s">
        <v>167</v>
      </c>
      <c r="C175" s="26">
        <v>9</v>
      </c>
      <c r="D175" s="26">
        <v>6</v>
      </c>
      <c r="E175" s="35">
        <f t="shared" si="28"/>
        <v>15</v>
      </c>
      <c r="F175" s="35">
        <f t="shared" si="29"/>
        <v>35</v>
      </c>
      <c r="G175" s="186">
        <v>50</v>
      </c>
      <c r="H175" s="169">
        <v>2</v>
      </c>
      <c r="I175" s="166"/>
      <c r="J175" s="168"/>
      <c r="K175" s="167"/>
      <c r="L175" s="25"/>
      <c r="M175" s="26"/>
      <c r="N175" s="169"/>
      <c r="O175" s="25">
        <v>9</v>
      </c>
      <c r="P175" s="26">
        <v>6</v>
      </c>
      <c r="Q175" s="169">
        <v>2</v>
      </c>
      <c r="R175" s="25"/>
      <c r="S175" s="26"/>
      <c r="T175" s="169"/>
    </row>
    <row r="176" spans="1:20" s="144" customFormat="1" ht="12" thickBot="1">
      <c r="A176" s="525">
        <v>29</v>
      </c>
      <c r="B176" s="752" t="s">
        <v>168</v>
      </c>
      <c r="C176" s="26">
        <v>15</v>
      </c>
      <c r="D176" s="26"/>
      <c r="E176" s="35">
        <f t="shared" si="28"/>
        <v>15</v>
      </c>
      <c r="F176" s="35">
        <f t="shared" si="29"/>
        <v>35</v>
      </c>
      <c r="G176" s="186">
        <v>50</v>
      </c>
      <c r="H176" s="169">
        <v>2</v>
      </c>
      <c r="I176" s="166"/>
      <c r="J176" s="168"/>
      <c r="K176" s="167"/>
      <c r="L176" s="25"/>
      <c r="M176" s="26"/>
      <c r="N176" s="169"/>
      <c r="O176" s="25">
        <v>15</v>
      </c>
      <c r="P176" s="26"/>
      <c r="Q176" s="169">
        <v>2</v>
      </c>
      <c r="R176" s="25"/>
      <c r="S176" s="26"/>
      <c r="T176" s="169"/>
    </row>
    <row r="177" spans="1:20" s="144" customFormat="1" ht="12" thickBot="1">
      <c r="A177" s="525">
        <v>30</v>
      </c>
      <c r="B177" s="752" t="s">
        <v>169</v>
      </c>
      <c r="C177" s="26"/>
      <c r="D177" s="26">
        <v>15</v>
      </c>
      <c r="E177" s="35">
        <f t="shared" si="28"/>
        <v>15</v>
      </c>
      <c r="F177" s="35">
        <f t="shared" si="29"/>
        <v>35</v>
      </c>
      <c r="G177" s="186">
        <v>50</v>
      </c>
      <c r="H177" s="169">
        <v>2</v>
      </c>
      <c r="I177" s="166"/>
      <c r="J177" s="168"/>
      <c r="K177" s="167"/>
      <c r="L177" s="25"/>
      <c r="M177" s="26"/>
      <c r="N177" s="169"/>
      <c r="O177" s="25"/>
      <c r="P177" s="26">
        <v>15</v>
      </c>
      <c r="Q177" s="169">
        <v>2</v>
      </c>
      <c r="R177" s="25"/>
      <c r="S177" s="26"/>
      <c r="T177" s="169"/>
    </row>
    <row r="178" spans="1:20" s="144" customFormat="1" ht="12" thickBot="1">
      <c r="A178" s="525">
        <v>31</v>
      </c>
      <c r="B178" s="752" t="s">
        <v>170</v>
      </c>
      <c r="C178" s="26">
        <v>15</v>
      </c>
      <c r="D178" s="26"/>
      <c r="E178" s="35">
        <f t="shared" si="28"/>
        <v>15</v>
      </c>
      <c r="F178" s="35">
        <f t="shared" si="29"/>
        <v>35</v>
      </c>
      <c r="G178" s="186">
        <v>50</v>
      </c>
      <c r="H178" s="169">
        <v>2</v>
      </c>
      <c r="I178" s="166"/>
      <c r="J178" s="168"/>
      <c r="K178" s="167"/>
      <c r="L178" s="25"/>
      <c r="M178" s="26"/>
      <c r="N178" s="169"/>
      <c r="O178" s="25">
        <v>15</v>
      </c>
      <c r="P178" s="26"/>
      <c r="Q178" s="169">
        <v>2</v>
      </c>
      <c r="R178" s="25"/>
      <c r="S178" s="26"/>
      <c r="T178" s="169"/>
    </row>
    <row r="179" spans="1:20" s="144" customFormat="1" ht="12" thickBot="1">
      <c r="A179" s="525">
        <v>32</v>
      </c>
      <c r="B179" s="752" t="s">
        <v>171</v>
      </c>
      <c r="C179" s="26"/>
      <c r="D179" s="26">
        <v>18</v>
      </c>
      <c r="E179" s="35">
        <f t="shared" si="28"/>
        <v>18</v>
      </c>
      <c r="F179" s="35">
        <f t="shared" si="29"/>
        <v>32</v>
      </c>
      <c r="G179" s="186">
        <v>50</v>
      </c>
      <c r="H179" s="169">
        <v>2</v>
      </c>
      <c r="I179" s="25"/>
      <c r="J179" s="26"/>
      <c r="K179" s="202"/>
      <c r="L179" s="25"/>
      <c r="M179" s="26"/>
      <c r="N179" s="169"/>
      <c r="O179" s="25"/>
      <c r="P179" s="26">
        <v>18</v>
      </c>
      <c r="Q179" s="169">
        <v>2</v>
      </c>
      <c r="R179" s="25"/>
      <c r="S179" s="26"/>
      <c r="T179" s="169"/>
    </row>
    <row r="180" spans="1:20" s="144" customFormat="1" ht="12" thickBot="1">
      <c r="A180" s="525">
        <v>33</v>
      </c>
      <c r="B180" s="752" t="s">
        <v>172</v>
      </c>
      <c r="C180" s="26">
        <v>6</v>
      </c>
      <c r="D180" s="26">
        <v>9</v>
      </c>
      <c r="E180" s="35">
        <f t="shared" si="28"/>
        <v>15</v>
      </c>
      <c r="F180" s="35">
        <f t="shared" si="29"/>
        <v>35</v>
      </c>
      <c r="G180" s="186">
        <v>50</v>
      </c>
      <c r="H180" s="169">
        <v>2</v>
      </c>
      <c r="I180" s="166"/>
      <c r="J180" s="168"/>
      <c r="K180" s="167"/>
      <c r="L180" s="166"/>
      <c r="M180" s="168"/>
      <c r="N180" s="169"/>
      <c r="O180" s="25">
        <v>6</v>
      </c>
      <c r="P180" s="26">
        <v>9</v>
      </c>
      <c r="Q180" s="169">
        <v>2</v>
      </c>
      <c r="R180" s="25"/>
      <c r="S180" s="26"/>
      <c r="T180" s="169"/>
    </row>
    <row r="181" spans="1:20" s="144" customFormat="1" ht="12" thickBot="1">
      <c r="A181" s="525">
        <v>34</v>
      </c>
      <c r="B181" s="752" t="s">
        <v>173</v>
      </c>
      <c r="C181" s="26"/>
      <c r="D181" s="26">
        <v>15</v>
      </c>
      <c r="E181" s="35">
        <f t="shared" si="28"/>
        <v>15</v>
      </c>
      <c r="F181" s="35">
        <f t="shared" si="29"/>
        <v>35</v>
      </c>
      <c r="G181" s="186">
        <v>50</v>
      </c>
      <c r="H181" s="169">
        <v>2</v>
      </c>
      <c r="I181" s="166"/>
      <c r="J181" s="168"/>
      <c r="K181" s="167"/>
      <c r="L181" s="25"/>
      <c r="M181" s="26"/>
      <c r="N181" s="169"/>
      <c r="O181" s="25"/>
      <c r="P181" s="171"/>
      <c r="Q181" s="203"/>
      <c r="R181" s="25"/>
      <c r="S181" s="26">
        <v>15</v>
      </c>
      <c r="T181" s="169">
        <v>2</v>
      </c>
    </row>
    <row r="182" spans="1:20" s="144" customFormat="1" ht="12" thickBot="1">
      <c r="A182" s="525">
        <v>35</v>
      </c>
      <c r="B182" s="752" t="s">
        <v>174</v>
      </c>
      <c r="C182" s="26">
        <v>6</v>
      </c>
      <c r="D182" s="26">
        <v>12</v>
      </c>
      <c r="E182" s="35">
        <f t="shared" si="28"/>
        <v>18</v>
      </c>
      <c r="F182" s="35">
        <f t="shared" si="29"/>
        <v>32</v>
      </c>
      <c r="G182" s="186">
        <v>50</v>
      </c>
      <c r="H182" s="169">
        <v>2</v>
      </c>
      <c r="I182" s="166"/>
      <c r="J182" s="168"/>
      <c r="K182" s="167"/>
      <c r="L182" s="25">
        <v>6</v>
      </c>
      <c r="M182" s="26">
        <v>12</v>
      </c>
      <c r="N182" s="169">
        <v>2</v>
      </c>
      <c r="O182" s="25"/>
      <c r="P182" s="26"/>
      <c r="Q182" s="169"/>
      <c r="R182" s="119"/>
      <c r="S182" s="171"/>
      <c r="T182" s="169"/>
    </row>
    <row r="183" spans="1:20" s="582" customFormat="1" ht="12" thickBot="1">
      <c r="A183" s="525">
        <v>36</v>
      </c>
      <c r="B183" s="752" t="s">
        <v>175</v>
      </c>
      <c r="C183" s="26">
        <v>15</v>
      </c>
      <c r="D183" s="26"/>
      <c r="E183" s="35">
        <f t="shared" si="28"/>
        <v>15</v>
      </c>
      <c r="F183" s="35">
        <f t="shared" si="29"/>
        <v>35</v>
      </c>
      <c r="G183" s="186">
        <v>50</v>
      </c>
      <c r="H183" s="169">
        <v>2</v>
      </c>
      <c r="I183" s="166"/>
      <c r="J183" s="168"/>
      <c r="K183" s="287"/>
      <c r="L183" s="166"/>
      <c r="M183" s="168"/>
      <c r="N183" s="169"/>
      <c r="O183" s="166">
        <v>15</v>
      </c>
      <c r="P183" s="168"/>
      <c r="Q183" s="169">
        <v>2</v>
      </c>
      <c r="R183" s="25"/>
      <c r="S183" s="26"/>
      <c r="T183" s="169"/>
    </row>
    <row r="184" spans="1:20" s="582" customFormat="1" ht="12" thickBot="1">
      <c r="A184" s="525">
        <v>37</v>
      </c>
      <c r="B184" s="752" t="s">
        <v>176</v>
      </c>
      <c r="C184" s="26"/>
      <c r="D184" s="26">
        <v>15</v>
      </c>
      <c r="E184" s="35">
        <f t="shared" si="28"/>
        <v>15</v>
      </c>
      <c r="F184" s="35">
        <f t="shared" si="29"/>
        <v>35</v>
      </c>
      <c r="G184" s="186">
        <v>50</v>
      </c>
      <c r="H184" s="169">
        <v>2</v>
      </c>
      <c r="I184" s="175"/>
      <c r="J184" s="176"/>
      <c r="K184" s="177"/>
      <c r="L184" s="175"/>
      <c r="M184" s="176"/>
      <c r="N184" s="178"/>
      <c r="O184" s="175"/>
      <c r="P184" s="176"/>
      <c r="Q184" s="169"/>
      <c r="R184" s="25"/>
      <c r="S184" s="26">
        <v>15</v>
      </c>
      <c r="T184" s="169">
        <v>2</v>
      </c>
    </row>
    <row r="185" spans="1:20" s="582" customFormat="1" ht="12" thickBot="1">
      <c r="A185" s="525">
        <v>38</v>
      </c>
      <c r="B185" s="752" t="s">
        <v>177</v>
      </c>
      <c r="C185" s="26">
        <v>12</v>
      </c>
      <c r="D185" s="26">
        <v>12</v>
      </c>
      <c r="E185" s="35">
        <f t="shared" si="28"/>
        <v>24</v>
      </c>
      <c r="F185" s="35">
        <f t="shared" si="29"/>
        <v>51</v>
      </c>
      <c r="G185" s="186">
        <v>75</v>
      </c>
      <c r="H185" s="169">
        <v>3</v>
      </c>
      <c r="I185" s="166"/>
      <c r="J185" s="168"/>
      <c r="K185" s="167"/>
      <c r="L185" s="166"/>
      <c r="M185" s="168"/>
      <c r="N185" s="169"/>
      <c r="O185" s="166"/>
      <c r="P185" s="168"/>
      <c r="Q185" s="169"/>
      <c r="R185" s="25">
        <v>12</v>
      </c>
      <c r="S185" s="26">
        <v>12</v>
      </c>
      <c r="T185" s="169">
        <v>3</v>
      </c>
    </row>
    <row r="186" spans="1:20" s="582" customFormat="1" ht="12" thickBot="1">
      <c r="A186" s="525">
        <v>39</v>
      </c>
      <c r="B186" s="752" t="s">
        <v>178</v>
      </c>
      <c r="C186" s="26">
        <v>15</v>
      </c>
      <c r="D186" s="26"/>
      <c r="E186" s="35">
        <v>15</v>
      </c>
      <c r="F186" s="35"/>
      <c r="G186" s="186">
        <v>50</v>
      </c>
      <c r="H186" s="169">
        <v>2</v>
      </c>
      <c r="I186" s="166"/>
      <c r="J186" s="168"/>
      <c r="K186" s="167"/>
      <c r="L186" s="25">
        <v>15</v>
      </c>
      <c r="M186" s="26"/>
      <c r="N186" s="169">
        <v>2</v>
      </c>
      <c r="O186" s="166"/>
      <c r="P186" s="168"/>
      <c r="Q186" s="169"/>
      <c r="R186" s="25"/>
      <c r="S186" s="26"/>
      <c r="T186" s="169"/>
    </row>
    <row r="187" spans="1:20" s="582" customFormat="1" ht="23.25" thickBot="1">
      <c r="A187" s="525">
        <v>40</v>
      </c>
      <c r="B187" s="752" t="s">
        <v>179</v>
      </c>
      <c r="C187" s="26"/>
      <c r="D187" s="26">
        <v>15</v>
      </c>
      <c r="E187" s="35">
        <f t="shared" si="28"/>
        <v>15</v>
      </c>
      <c r="F187" s="35">
        <f t="shared" si="29"/>
        <v>35</v>
      </c>
      <c r="G187" s="186">
        <v>50</v>
      </c>
      <c r="H187" s="169">
        <v>2</v>
      </c>
      <c r="I187" s="166"/>
      <c r="J187" s="168"/>
      <c r="K187" s="167"/>
      <c r="L187" s="25"/>
      <c r="M187" s="26">
        <v>15</v>
      </c>
      <c r="N187" s="169">
        <v>2</v>
      </c>
      <c r="O187" s="166"/>
      <c r="P187" s="168"/>
      <c r="Q187" s="169"/>
      <c r="R187" s="25"/>
      <c r="S187" s="26"/>
      <c r="T187" s="169"/>
    </row>
    <row r="188" spans="1:20" s="144" customFormat="1" ht="12" thickBot="1">
      <c r="A188" s="525">
        <v>41</v>
      </c>
      <c r="B188" s="196" t="s">
        <v>73</v>
      </c>
      <c r="C188" s="26"/>
      <c r="D188" s="26">
        <v>18</v>
      </c>
      <c r="E188" s="35">
        <f t="shared" si="28"/>
        <v>18</v>
      </c>
      <c r="F188" s="35">
        <f t="shared" si="29"/>
        <v>32</v>
      </c>
      <c r="G188" s="186">
        <v>50</v>
      </c>
      <c r="H188" s="169">
        <v>2</v>
      </c>
      <c r="I188" s="166"/>
      <c r="J188" s="168"/>
      <c r="K188" s="167"/>
      <c r="L188" s="25"/>
      <c r="M188" s="26">
        <v>18</v>
      </c>
      <c r="N188" s="169">
        <v>2</v>
      </c>
      <c r="O188" s="166"/>
      <c r="P188" s="168"/>
      <c r="Q188" s="169"/>
      <c r="R188" s="25"/>
      <c r="S188" s="26"/>
      <c r="T188" s="169"/>
    </row>
    <row r="189" spans="1:20" s="144" customFormat="1" ht="12" thickBot="1">
      <c r="A189" s="525">
        <v>42</v>
      </c>
      <c r="B189" s="196" t="s">
        <v>71</v>
      </c>
      <c r="C189" s="518">
        <v>9</v>
      </c>
      <c r="D189" s="26"/>
      <c r="E189" s="35">
        <f t="shared" si="28"/>
        <v>9</v>
      </c>
      <c r="F189" s="519">
        <f t="shared" si="29"/>
        <v>16</v>
      </c>
      <c r="G189" s="186">
        <v>25</v>
      </c>
      <c r="H189" s="169">
        <v>1</v>
      </c>
      <c r="I189" s="166"/>
      <c r="J189" s="168"/>
      <c r="K189" s="167"/>
      <c r="L189" s="25"/>
      <c r="M189" s="26"/>
      <c r="N189" s="169"/>
      <c r="O189" s="171">
        <v>9</v>
      </c>
      <c r="P189" s="171"/>
      <c r="Q189" s="203">
        <v>1</v>
      </c>
      <c r="R189" s="25"/>
      <c r="S189" s="26"/>
      <c r="T189" s="169"/>
    </row>
    <row r="190" spans="1:20" s="144" customFormat="1" ht="11.25">
      <c r="A190" s="525">
        <v>43</v>
      </c>
      <c r="B190" s="196" t="s">
        <v>72</v>
      </c>
      <c r="C190" s="491">
        <v>18</v>
      </c>
      <c r="D190" s="26"/>
      <c r="E190" s="26">
        <f t="shared" si="28"/>
        <v>18</v>
      </c>
      <c r="F190" s="491">
        <f t="shared" si="29"/>
        <v>32</v>
      </c>
      <c r="G190" s="186">
        <v>50</v>
      </c>
      <c r="H190" s="286">
        <v>2</v>
      </c>
      <c r="I190" s="166"/>
      <c r="J190" s="168"/>
      <c r="K190" s="167"/>
      <c r="L190" s="25"/>
      <c r="M190" s="25"/>
      <c r="N190" s="170"/>
      <c r="O190" s="119"/>
      <c r="P190" s="119"/>
      <c r="Q190" s="169"/>
      <c r="R190" s="25">
        <v>18</v>
      </c>
      <c r="S190" s="25"/>
      <c r="T190" s="169">
        <v>2</v>
      </c>
    </row>
    <row r="191" spans="1:20" ht="11.25">
      <c r="A191" s="148"/>
      <c r="B191" s="451" t="s">
        <v>39</v>
      </c>
      <c r="C191" s="206">
        <f>SUM(C166:C189)</f>
        <v>186</v>
      </c>
      <c r="D191" s="206">
        <f>SUM(D166:D189)</f>
        <v>210</v>
      </c>
      <c r="E191" s="206">
        <f>SUM(E165:E190)</f>
        <v>504</v>
      </c>
      <c r="F191" s="206">
        <f>SUM(F166:F190)</f>
        <v>831</v>
      </c>
      <c r="G191" s="206">
        <f>SUM(G166:G189)</f>
        <v>1230</v>
      </c>
      <c r="H191" s="206">
        <f>SUM(H165:H190)</f>
        <v>58</v>
      </c>
      <c r="I191" s="108"/>
      <c r="J191" s="32"/>
      <c r="K191" s="125"/>
      <c r="L191" s="77">
        <f>SUM(L166:L189)</f>
        <v>57</v>
      </c>
      <c r="M191" s="77">
        <f>SUM(M166:M189)</f>
        <v>72</v>
      </c>
      <c r="N191" s="454">
        <f>SUM(N165:N190)</f>
        <v>18</v>
      </c>
      <c r="O191" s="77">
        <f>SUM(O166:O189)</f>
        <v>78</v>
      </c>
      <c r="P191" s="77">
        <f>SUM(P166:P189)</f>
        <v>63</v>
      </c>
      <c r="Q191" s="77">
        <f>SUM(Q165:Q190)</f>
        <v>20</v>
      </c>
      <c r="R191" s="77">
        <f>SUM(R166:R189)</f>
        <v>51</v>
      </c>
      <c r="S191" s="77">
        <f>SUM(S166:S189)</f>
        <v>75</v>
      </c>
      <c r="T191" s="454">
        <f>SUM(T165:T190)</f>
        <v>20</v>
      </c>
    </row>
    <row r="192" spans="1:20" ht="11.25">
      <c r="A192" s="112"/>
      <c r="B192" s="620" t="s">
        <v>150</v>
      </c>
      <c r="C192" s="122">
        <f aca="true" t="shared" si="30" ref="C192:T192">C26+C191</f>
        <v>345</v>
      </c>
      <c r="D192" s="122">
        <f t="shared" si="30"/>
        <v>369</v>
      </c>
      <c r="E192" s="122">
        <f t="shared" si="30"/>
        <v>822</v>
      </c>
      <c r="F192" s="122">
        <f t="shared" si="30"/>
        <v>1888</v>
      </c>
      <c r="G192" s="122">
        <f t="shared" si="30"/>
        <v>2605</v>
      </c>
      <c r="H192" s="122">
        <f t="shared" si="30"/>
        <v>113</v>
      </c>
      <c r="I192" s="122">
        <f t="shared" si="30"/>
        <v>120</v>
      </c>
      <c r="J192" s="122">
        <f t="shared" si="30"/>
        <v>111</v>
      </c>
      <c r="K192" s="122">
        <f t="shared" si="30"/>
        <v>30</v>
      </c>
      <c r="L192" s="122">
        <f t="shared" si="30"/>
        <v>90</v>
      </c>
      <c r="M192" s="122">
        <f t="shared" si="30"/>
        <v>111</v>
      </c>
      <c r="N192" s="122">
        <f>N26+N191+N193</f>
        <v>30</v>
      </c>
      <c r="O192" s="453">
        <f t="shared" si="30"/>
        <v>78</v>
      </c>
      <c r="P192" s="122">
        <f t="shared" si="30"/>
        <v>63</v>
      </c>
      <c r="Q192" s="122">
        <f>Q26+Q191+Q193</f>
        <v>30</v>
      </c>
      <c r="R192" s="122">
        <f t="shared" si="30"/>
        <v>51</v>
      </c>
      <c r="S192" s="122">
        <f t="shared" si="30"/>
        <v>75</v>
      </c>
      <c r="T192" s="639">
        <f t="shared" si="30"/>
        <v>30</v>
      </c>
    </row>
    <row r="193" spans="1:20" ht="11.25">
      <c r="A193" s="489">
        <v>44</v>
      </c>
      <c r="B193" s="490" t="s">
        <v>130</v>
      </c>
      <c r="C193" s="216"/>
      <c r="D193" s="216"/>
      <c r="E193" s="314">
        <v>200</v>
      </c>
      <c r="F193" s="314"/>
      <c r="G193" s="314">
        <v>200</v>
      </c>
      <c r="H193" s="216">
        <v>7</v>
      </c>
      <c r="I193" s="216"/>
      <c r="J193" s="216"/>
      <c r="K193" s="216"/>
      <c r="L193" s="214"/>
      <c r="M193" s="710" t="s">
        <v>106</v>
      </c>
      <c r="N193" s="710">
        <v>3</v>
      </c>
      <c r="O193" s="216"/>
      <c r="P193" s="710" t="s">
        <v>106</v>
      </c>
      <c r="Q193" s="710">
        <v>4</v>
      </c>
      <c r="R193" s="216"/>
      <c r="S193" s="216"/>
      <c r="T193" s="746"/>
    </row>
    <row r="194" spans="1:20" ht="11.25">
      <c r="A194" s="489"/>
      <c r="B194" s="621" t="s">
        <v>151</v>
      </c>
      <c r="C194" s="512"/>
      <c r="D194" s="512"/>
      <c r="E194" s="625">
        <f>E192+E193</f>
        <v>1022</v>
      </c>
      <c r="F194" s="512"/>
      <c r="G194" s="512"/>
      <c r="H194" s="512">
        <f>SUM(H192:H193)</f>
        <v>120</v>
      </c>
      <c r="I194" s="512"/>
      <c r="J194" s="512"/>
      <c r="K194" s="512"/>
      <c r="L194" s="512"/>
      <c r="M194" s="512"/>
      <c r="N194" s="512"/>
      <c r="O194" s="512"/>
      <c r="P194" s="512"/>
      <c r="Q194" s="512"/>
      <c r="R194" s="512"/>
      <c r="S194" s="512"/>
      <c r="T194" s="666">
        <f>SUM(T192:T193)</f>
        <v>30</v>
      </c>
    </row>
    <row r="195" spans="1:20" s="64" customFormat="1" ht="12" thickBot="1">
      <c r="A195" s="47"/>
      <c r="B195" s="67"/>
      <c r="C195" s="221">
        <f>C192*100/E192</f>
        <v>41.97080291970803</v>
      </c>
      <c r="D195" s="222">
        <f>100-C195</f>
        <v>58.02919708029197</v>
      </c>
      <c r="E195" s="95"/>
      <c r="F195" s="94"/>
      <c r="G195" s="94"/>
      <c r="H195" s="55"/>
      <c r="I195" s="47"/>
      <c r="J195" s="47"/>
      <c r="K195" s="56"/>
      <c r="L195" s="47"/>
      <c r="M195" s="47"/>
      <c r="N195" s="218"/>
      <c r="O195" s="47"/>
      <c r="P195" s="47"/>
      <c r="Q195" s="218"/>
      <c r="R195" s="47"/>
      <c r="S195" s="47"/>
      <c r="T195" s="56"/>
    </row>
    <row r="196" spans="1:20" ht="12" thickBot="1">
      <c r="A196" s="859" t="s">
        <v>134</v>
      </c>
      <c r="B196" s="860"/>
      <c r="C196" s="801" t="s">
        <v>5</v>
      </c>
      <c r="D196" s="801" t="s">
        <v>6</v>
      </c>
      <c r="E196" s="801" t="s">
        <v>7</v>
      </c>
      <c r="F196" s="801" t="s">
        <v>8</v>
      </c>
      <c r="G196" s="803" t="s">
        <v>3</v>
      </c>
      <c r="H196" s="863" t="s">
        <v>4</v>
      </c>
      <c r="I196" s="790" t="s">
        <v>30</v>
      </c>
      <c r="J196" s="791"/>
      <c r="K196" s="792"/>
      <c r="L196" s="790" t="s">
        <v>31</v>
      </c>
      <c r="M196" s="791"/>
      <c r="N196" s="792"/>
      <c r="O196" s="790" t="s">
        <v>32</v>
      </c>
      <c r="P196" s="791"/>
      <c r="Q196" s="792"/>
      <c r="R196" s="790" t="s">
        <v>33</v>
      </c>
      <c r="S196" s="791"/>
      <c r="T196" s="792"/>
    </row>
    <row r="197" spans="1:20" ht="23.25" thickBot="1">
      <c r="A197" s="861"/>
      <c r="B197" s="862"/>
      <c r="C197" s="802"/>
      <c r="D197" s="802"/>
      <c r="E197" s="802"/>
      <c r="F197" s="802"/>
      <c r="G197" s="804"/>
      <c r="H197" s="864"/>
      <c r="I197" s="34" t="s">
        <v>13</v>
      </c>
      <c r="J197" s="33" t="s">
        <v>14</v>
      </c>
      <c r="K197" s="105" t="s">
        <v>4</v>
      </c>
      <c r="L197" s="30" t="s">
        <v>13</v>
      </c>
      <c r="M197" s="609" t="s">
        <v>14</v>
      </c>
      <c r="N197" s="255" t="s">
        <v>4</v>
      </c>
      <c r="O197" s="609" t="s">
        <v>5</v>
      </c>
      <c r="P197" s="609" t="s">
        <v>14</v>
      </c>
      <c r="Q197" s="255" t="s">
        <v>4</v>
      </c>
      <c r="R197" s="609" t="s">
        <v>13</v>
      </c>
      <c r="S197" s="609" t="s">
        <v>14</v>
      </c>
      <c r="T197" s="463" t="s">
        <v>4</v>
      </c>
    </row>
    <row r="198" spans="1:20" ht="12">
      <c r="A198" s="191">
        <v>18</v>
      </c>
      <c r="B198" s="368" t="s">
        <v>41</v>
      </c>
      <c r="C198" s="369">
        <v>30</v>
      </c>
      <c r="D198" s="370">
        <v>60</v>
      </c>
      <c r="E198" s="370">
        <v>90</v>
      </c>
      <c r="F198" s="371">
        <v>85</v>
      </c>
      <c r="G198" s="399">
        <v>175</v>
      </c>
      <c r="H198" s="461">
        <v>7</v>
      </c>
      <c r="I198" s="583"/>
      <c r="J198" s="583"/>
      <c r="K198" s="583"/>
      <c r="L198" s="269">
        <v>10</v>
      </c>
      <c r="M198" s="270">
        <v>20</v>
      </c>
      <c r="N198" s="362">
        <v>2</v>
      </c>
      <c r="O198" s="269">
        <v>10</v>
      </c>
      <c r="P198" s="270">
        <v>20</v>
      </c>
      <c r="Q198" s="362">
        <v>2</v>
      </c>
      <c r="R198" s="372">
        <v>10</v>
      </c>
      <c r="S198" s="369">
        <v>20</v>
      </c>
      <c r="T198" s="668">
        <v>3</v>
      </c>
    </row>
    <row r="199" spans="1:20" ht="12">
      <c r="A199" s="190">
        <v>19</v>
      </c>
      <c r="B199" s="755" t="s">
        <v>153</v>
      </c>
      <c r="C199" s="373">
        <v>9</v>
      </c>
      <c r="D199" s="373">
        <v>6</v>
      </c>
      <c r="E199" s="374">
        <f>SUM(C199:D199)</f>
        <v>15</v>
      </c>
      <c r="F199" s="375">
        <v>35</v>
      </c>
      <c r="G199" s="400">
        <f>E199+F199</f>
        <v>50</v>
      </c>
      <c r="H199" s="376">
        <v>2</v>
      </c>
      <c r="I199" s="25"/>
      <c r="J199" s="26"/>
      <c r="K199" s="202"/>
      <c r="L199" s="373">
        <v>9</v>
      </c>
      <c r="M199" s="373">
        <v>6</v>
      </c>
      <c r="N199" s="377">
        <v>2</v>
      </c>
      <c r="O199" s="378"/>
      <c r="P199" s="379"/>
      <c r="Q199" s="380"/>
      <c r="R199" s="378"/>
      <c r="S199" s="379"/>
      <c r="T199" s="202"/>
    </row>
    <row r="200" spans="1:20" ht="12">
      <c r="A200" s="190">
        <v>20</v>
      </c>
      <c r="B200" s="755" t="s">
        <v>156</v>
      </c>
      <c r="C200" s="373">
        <v>24</v>
      </c>
      <c r="D200" s="373"/>
      <c r="E200" s="374">
        <f>SUM(C200:D200)</f>
        <v>24</v>
      </c>
      <c r="F200" s="375">
        <v>51</v>
      </c>
      <c r="G200" s="400">
        <f>E200+F200</f>
        <v>75</v>
      </c>
      <c r="H200" s="376">
        <v>3</v>
      </c>
      <c r="I200" s="200"/>
      <c r="J200" s="179"/>
      <c r="K200" s="201"/>
      <c r="L200" s="373">
        <v>24</v>
      </c>
      <c r="M200" s="373"/>
      <c r="N200" s="377">
        <v>3</v>
      </c>
      <c r="O200" s="378"/>
      <c r="P200" s="379"/>
      <c r="Q200" s="380"/>
      <c r="R200" s="378"/>
      <c r="S200" s="379"/>
      <c r="T200" s="202"/>
    </row>
    <row r="201" spans="1:20" ht="12">
      <c r="A201" s="190">
        <v>21</v>
      </c>
      <c r="B201" s="755" t="s">
        <v>154</v>
      </c>
      <c r="C201" s="373">
        <v>24</v>
      </c>
      <c r="D201" s="373"/>
      <c r="E201" s="374">
        <f>SUM(C201:D201)</f>
        <v>24</v>
      </c>
      <c r="F201" s="375">
        <v>51</v>
      </c>
      <c r="G201" s="400">
        <v>75</v>
      </c>
      <c r="H201" s="376">
        <v>3</v>
      </c>
      <c r="I201" s="25"/>
      <c r="J201" s="26"/>
      <c r="K201" s="202"/>
      <c r="L201" s="373">
        <v>24</v>
      </c>
      <c r="M201" s="373"/>
      <c r="N201" s="377">
        <v>3</v>
      </c>
      <c r="O201" s="378"/>
      <c r="P201" s="379"/>
      <c r="Q201" s="380"/>
      <c r="R201" s="378"/>
      <c r="S201" s="379"/>
      <c r="T201" s="202"/>
    </row>
    <row r="202" spans="1:20" ht="12">
      <c r="A202" s="190">
        <v>22</v>
      </c>
      <c r="B202" s="755" t="s">
        <v>135</v>
      </c>
      <c r="C202" s="373">
        <v>12</v>
      </c>
      <c r="D202" s="373">
        <v>12</v>
      </c>
      <c r="E202" s="374">
        <v>24</v>
      </c>
      <c r="F202" s="375">
        <v>51</v>
      </c>
      <c r="G202" s="400">
        <f>E202+F202</f>
        <v>75</v>
      </c>
      <c r="H202" s="376">
        <v>3</v>
      </c>
      <c r="I202" s="25"/>
      <c r="J202" s="26"/>
      <c r="K202" s="202"/>
      <c r="L202" s="379"/>
      <c r="M202" s="379"/>
      <c r="N202" s="380"/>
      <c r="O202" s="381">
        <v>12</v>
      </c>
      <c r="P202" s="373">
        <v>12</v>
      </c>
      <c r="Q202" s="377">
        <v>3</v>
      </c>
      <c r="R202" s="382"/>
      <c r="S202" s="383"/>
      <c r="T202" s="202"/>
    </row>
    <row r="203" spans="1:20" ht="12">
      <c r="A203" s="190">
        <v>23</v>
      </c>
      <c r="B203" s="755" t="s">
        <v>139</v>
      </c>
      <c r="C203" s="373">
        <v>12</v>
      </c>
      <c r="D203" s="373">
        <v>12</v>
      </c>
      <c r="E203" s="374">
        <v>24</v>
      </c>
      <c r="F203" s="375">
        <v>51</v>
      </c>
      <c r="G203" s="400">
        <v>75</v>
      </c>
      <c r="H203" s="376">
        <v>3</v>
      </c>
      <c r="I203" s="25"/>
      <c r="J203" s="26"/>
      <c r="K203" s="202"/>
      <c r="L203" s="758"/>
      <c r="M203" s="730"/>
      <c r="N203" s="731"/>
      <c r="O203" s="381"/>
      <c r="P203" s="373"/>
      <c r="Q203" s="377"/>
      <c r="R203" s="763">
        <v>12</v>
      </c>
      <c r="S203" s="764">
        <v>12</v>
      </c>
      <c r="T203" s="765">
        <v>3</v>
      </c>
    </row>
    <row r="204" spans="1:20" ht="12">
      <c r="A204" s="190">
        <v>24</v>
      </c>
      <c r="B204" s="755" t="s">
        <v>136</v>
      </c>
      <c r="C204" s="373">
        <v>9</v>
      </c>
      <c r="D204" s="373">
        <v>15</v>
      </c>
      <c r="E204" s="374">
        <v>24</v>
      </c>
      <c r="F204" s="375">
        <v>51</v>
      </c>
      <c r="G204" s="400">
        <f>E204+F204</f>
        <v>75</v>
      </c>
      <c r="H204" s="376">
        <v>3</v>
      </c>
      <c r="I204" s="25"/>
      <c r="J204" s="26"/>
      <c r="K204" s="202"/>
      <c r="L204" s="379"/>
      <c r="M204" s="379"/>
      <c r="N204" s="380"/>
      <c r="O204" s="381">
        <v>9</v>
      </c>
      <c r="P204" s="373">
        <v>15</v>
      </c>
      <c r="Q204" s="377">
        <v>3</v>
      </c>
      <c r="R204" s="382"/>
      <c r="S204" s="383"/>
      <c r="T204" s="202"/>
    </row>
    <row r="205" spans="1:20" ht="22.5">
      <c r="A205" s="190">
        <v>25</v>
      </c>
      <c r="B205" s="755" t="s">
        <v>143</v>
      </c>
      <c r="C205" s="373">
        <v>15</v>
      </c>
      <c r="D205" s="373"/>
      <c r="E205" s="374">
        <v>15</v>
      </c>
      <c r="F205" s="375">
        <v>35</v>
      </c>
      <c r="G205" s="400">
        <v>50</v>
      </c>
      <c r="H205" s="376">
        <v>2</v>
      </c>
      <c r="I205" s="25"/>
      <c r="J205" s="26"/>
      <c r="K205" s="202"/>
      <c r="L205" s="379"/>
      <c r="M205" s="379"/>
      <c r="N205" s="380"/>
      <c r="O205" s="758"/>
      <c r="P205" s="730"/>
      <c r="Q205" s="731"/>
      <c r="R205" s="763">
        <v>15</v>
      </c>
      <c r="S205" s="764"/>
      <c r="T205" s="765">
        <v>2</v>
      </c>
    </row>
    <row r="206" spans="1:20" ht="12">
      <c r="A206" s="190">
        <v>26</v>
      </c>
      <c r="B206" s="756" t="s">
        <v>144</v>
      </c>
      <c r="C206" s="373">
        <v>6</v>
      </c>
      <c r="D206" s="384" t="s">
        <v>142</v>
      </c>
      <c r="E206" s="374">
        <v>15</v>
      </c>
      <c r="F206" s="375">
        <v>35</v>
      </c>
      <c r="G206" s="400">
        <v>50</v>
      </c>
      <c r="H206" s="376">
        <v>2</v>
      </c>
      <c r="I206" s="25"/>
      <c r="J206" s="26"/>
      <c r="K206" s="202"/>
      <c r="L206" s="379"/>
      <c r="M206" s="383"/>
      <c r="N206" s="380"/>
      <c r="O206" s="381">
        <v>6</v>
      </c>
      <c r="P206" s="384" t="s">
        <v>142</v>
      </c>
      <c r="Q206" s="377">
        <v>2</v>
      </c>
      <c r="R206" s="378"/>
      <c r="S206" s="379"/>
      <c r="T206" s="202"/>
    </row>
    <row r="207" spans="1:20" ht="12">
      <c r="A207" s="190">
        <v>27</v>
      </c>
      <c r="B207" s="755" t="s">
        <v>137</v>
      </c>
      <c r="C207" s="373">
        <v>15</v>
      </c>
      <c r="D207" s="373"/>
      <c r="E207" s="374">
        <f>SUM(C207:D207)</f>
        <v>15</v>
      </c>
      <c r="F207" s="375">
        <v>35</v>
      </c>
      <c r="G207" s="400">
        <f>E207+F207</f>
        <v>50</v>
      </c>
      <c r="H207" s="376">
        <v>2</v>
      </c>
      <c r="I207" s="25"/>
      <c r="J207" s="26"/>
      <c r="K207" s="202"/>
      <c r="L207" s="381">
        <v>15</v>
      </c>
      <c r="M207" s="373"/>
      <c r="N207" s="377">
        <v>2</v>
      </c>
      <c r="O207" s="381"/>
      <c r="P207" s="373"/>
      <c r="Q207" s="377"/>
      <c r="R207" s="382"/>
      <c r="S207" s="383"/>
      <c r="T207" s="202"/>
    </row>
    <row r="208" spans="1:20" ht="12">
      <c r="A208" s="190">
        <v>28</v>
      </c>
      <c r="B208" s="755" t="s">
        <v>145</v>
      </c>
      <c r="C208" s="373">
        <v>3</v>
      </c>
      <c r="D208" s="373">
        <v>6</v>
      </c>
      <c r="E208" s="374">
        <f>SUM(C208:D208)</f>
        <v>9</v>
      </c>
      <c r="F208" s="375">
        <v>16</v>
      </c>
      <c r="G208" s="400">
        <v>25</v>
      </c>
      <c r="H208" s="376">
        <v>1</v>
      </c>
      <c r="I208" s="25"/>
      <c r="J208" s="26"/>
      <c r="K208" s="202"/>
      <c r="L208" s="381"/>
      <c r="M208" s="379"/>
      <c r="N208" s="380"/>
      <c r="O208" s="582">
        <v>3</v>
      </c>
      <c r="P208" s="373">
        <v>6</v>
      </c>
      <c r="Q208" s="377">
        <v>1</v>
      </c>
      <c r="R208" s="382"/>
      <c r="S208" s="383"/>
      <c r="T208" s="202"/>
    </row>
    <row r="209" spans="1:20" ht="22.5">
      <c r="A209" s="190">
        <v>29</v>
      </c>
      <c r="B209" s="755" t="s">
        <v>155</v>
      </c>
      <c r="C209" s="373">
        <v>9</v>
      </c>
      <c r="D209" s="373"/>
      <c r="E209" s="374">
        <v>9</v>
      </c>
      <c r="F209" s="375">
        <v>16</v>
      </c>
      <c r="G209" s="400">
        <v>25</v>
      </c>
      <c r="H209" s="376">
        <v>1</v>
      </c>
      <c r="I209" s="25"/>
      <c r="J209" s="26"/>
      <c r="K209" s="202"/>
      <c r="L209" s="379"/>
      <c r="M209" s="379"/>
      <c r="N209" s="380"/>
      <c r="O209" s="381">
        <v>9</v>
      </c>
      <c r="P209" s="373"/>
      <c r="Q209" s="377">
        <v>1</v>
      </c>
      <c r="R209" s="382"/>
      <c r="S209" s="383"/>
      <c r="T209" s="202"/>
    </row>
    <row r="210" spans="1:20" ht="22.5">
      <c r="A210" s="190">
        <v>30</v>
      </c>
      <c r="B210" s="755" t="s">
        <v>146</v>
      </c>
      <c r="C210" s="373">
        <v>12</v>
      </c>
      <c r="D210" s="373">
        <v>9</v>
      </c>
      <c r="E210" s="374">
        <f>SUM(C210:D210)</f>
        <v>21</v>
      </c>
      <c r="F210" s="375">
        <v>29</v>
      </c>
      <c r="G210" s="400">
        <f aca="true" t="shared" si="31" ref="G210:G215">E210+F210</f>
        <v>50</v>
      </c>
      <c r="H210" s="376">
        <v>2</v>
      </c>
      <c r="I210" s="25"/>
      <c r="J210" s="26"/>
      <c r="K210" s="202"/>
      <c r="L210" s="379"/>
      <c r="M210" s="379"/>
      <c r="N210" s="380"/>
      <c r="O210" s="381">
        <v>12</v>
      </c>
      <c r="P210" s="373">
        <v>9</v>
      </c>
      <c r="Q210" s="377">
        <v>2</v>
      </c>
      <c r="R210" s="382"/>
      <c r="S210" s="383"/>
      <c r="T210" s="202"/>
    </row>
    <row r="211" spans="1:20" ht="12">
      <c r="A211" s="190">
        <v>31</v>
      </c>
      <c r="B211" s="755" t="s">
        <v>157</v>
      </c>
      <c r="C211" s="373">
        <v>6</v>
      </c>
      <c r="D211" s="373">
        <v>9</v>
      </c>
      <c r="E211" s="374">
        <v>15</v>
      </c>
      <c r="F211" s="375">
        <v>35</v>
      </c>
      <c r="G211" s="400">
        <f t="shared" si="31"/>
        <v>50</v>
      </c>
      <c r="H211" s="376">
        <v>2</v>
      </c>
      <c r="I211" s="25"/>
      <c r="J211" s="26"/>
      <c r="K211" s="202"/>
      <c r="L211" s="379"/>
      <c r="M211" s="379"/>
      <c r="N211" s="380"/>
      <c r="O211" s="381">
        <v>6</v>
      </c>
      <c r="P211" s="373">
        <v>9</v>
      </c>
      <c r="Q211" s="377">
        <v>2</v>
      </c>
      <c r="R211" s="378"/>
      <c r="S211" s="379"/>
      <c r="T211" s="380"/>
    </row>
    <row r="212" spans="1:20" ht="12">
      <c r="A212" s="190">
        <v>32</v>
      </c>
      <c r="B212" s="755" t="s">
        <v>138</v>
      </c>
      <c r="C212" s="373">
        <v>15</v>
      </c>
      <c r="D212" s="373"/>
      <c r="E212" s="374">
        <f>SUM(C212:D212)</f>
        <v>15</v>
      </c>
      <c r="F212" s="375">
        <v>35</v>
      </c>
      <c r="G212" s="400">
        <f t="shared" si="31"/>
        <v>50</v>
      </c>
      <c r="H212" s="376">
        <v>2</v>
      </c>
      <c r="I212" s="25"/>
      <c r="J212" s="26"/>
      <c r="K212" s="202"/>
      <c r="L212" s="379">
        <v>15</v>
      </c>
      <c r="M212" s="379"/>
      <c r="N212" s="380">
        <v>2</v>
      </c>
      <c r="O212" s="378"/>
      <c r="P212" s="379"/>
      <c r="Q212" s="380"/>
      <c r="R212" s="381"/>
      <c r="S212" s="373"/>
      <c r="T212" s="380"/>
    </row>
    <row r="213" spans="1:20" ht="22.5">
      <c r="A213" s="190">
        <v>33</v>
      </c>
      <c r="B213" s="755" t="s">
        <v>147</v>
      </c>
      <c r="C213" s="373">
        <v>12</v>
      </c>
      <c r="D213" s="373">
        <v>12</v>
      </c>
      <c r="E213" s="374">
        <v>24</v>
      </c>
      <c r="F213" s="375">
        <v>51</v>
      </c>
      <c r="G213" s="400">
        <f t="shared" si="31"/>
        <v>75</v>
      </c>
      <c r="H213" s="376">
        <v>3</v>
      </c>
      <c r="I213" s="25"/>
      <c r="J213" s="26"/>
      <c r="K213" s="202"/>
      <c r="L213" s="379"/>
      <c r="M213" s="379"/>
      <c r="N213" s="380"/>
      <c r="O213" s="385"/>
      <c r="P213" s="386"/>
      <c r="Q213" s="387"/>
      <c r="R213" s="381">
        <v>12</v>
      </c>
      <c r="S213" s="373">
        <v>12</v>
      </c>
      <c r="T213" s="380">
        <v>3</v>
      </c>
    </row>
    <row r="214" spans="1:20" ht="12">
      <c r="A214" s="190">
        <v>34</v>
      </c>
      <c r="B214" s="755" t="s">
        <v>45</v>
      </c>
      <c r="C214" s="373">
        <v>6</v>
      </c>
      <c r="D214" s="373">
        <v>9</v>
      </c>
      <c r="E214" s="374">
        <f>SUM(C214:D214)</f>
        <v>15</v>
      </c>
      <c r="F214" s="375">
        <v>35</v>
      </c>
      <c r="G214" s="400">
        <f t="shared" si="31"/>
        <v>50</v>
      </c>
      <c r="H214" s="376">
        <v>2</v>
      </c>
      <c r="I214" s="25"/>
      <c r="J214" s="26"/>
      <c r="K214" s="202"/>
      <c r="L214" s="379"/>
      <c r="M214" s="379"/>
      <c r="N214" s="380"/>
      <c r="O214" s="760"/>
      <c r="P214" s="761"/>
      <c r="Q214" s="762"/>
      <c r="R214" s="718">
        <v>6</v>
      </c>
      <c r="S214" s="719">
        <v>9</v>
      </c>
      <c r="T214" s="766">
        <v>2</v>
      </c>
    </row>
    <row r="215" spans="1:20" ht="12">
      <c r="A215" s="190">
        <v>35</v>
      </c>
      <c r="B215" s="755" t="s">
        <v>148</v>
      </c>
      <c r="C215" s="373">
        <v>6</v>
      </c>
      <c r="D215" s="373">
        <v>18</v>
      </c>
      <c r="E215" s="374">
        <f>SUM(C215:D215)</f>
        <v>24</v>
      </c>
      <c r="F215" s="375">
        <v>51</v>
      </c>
      <c r="G215" s="400">
        <f t="shared" si="31"/>
        <v>75</v>
      </c>
      <c r="H215" s="376">
        <v>3</v>
      </c>
      <c r="I215" s="25"/>
      <c r="J215" s="26"/>
      <c r="K215" s="202"/>
      <c r="L215" s="379"/>
      <c r="M215" s="379"/>
      <c r="N215" s="380"/>
      <c r="O215" s="385"/>
      <c r="P215" s="386"/>
      <c r="Q215" s="387"/>
      <c r="R215" s="381">
        <v>6</v>
      </c>
      <c r="S215" s="373">
        <v>18</v>
      </c>
      <c r="T215" s="380">
        <v>3</v>
      </c>
    </row>
    <row r="216" spans="1:20" ht="12">
      <c r="A216" s="190">
        <v>36</v>
      </c>
      <c r="B216" s="757" t="s">
        <v>149</v>
      </c>
      <c r="C216" s="373">
        <v>6</v>
      </c>
      <c r="D216" s="373">
        <v>9</v>
      </c>
      <c r="E216" s="374">
        <f>SUM(C216:D216)</f>
        <v>15</v>
      </c>
      <c r="F216" s="375">
        <v>35</v>
      </c>
      <c r="G216" s="400">
        <v>50</v>
      </c>
      <c r="H216" s="376">
        <v>2</v>
      </c>
      <c r="I216" s="200"/>
      <c r="J216" s="179"/>
      <c r="K216" s="201"/>
      <c r="L216" s="379"/>
      <c r="M216" s="379"/>
      <c r="N216" s="380"/>
      <c r="O216" s="378"/>
      <c r="P216" s="379"/>
      <c r="Q216" s="380"/>
      <c r="R216" s="381">
        <v>6</v>
      </c>
      <c r="S216" s="373">
        <v>9</v>
      </c>
      <c r="T216" s="380">
        <v>2</v>
      </c>
    </row>
    <row r="217" spans="1:20" ht="12">
      <c r="A217" s="190">
        <v>37</v>
      </c>
      <c r="B217" s="757" t="s">
        <v>141</v>
      </c>
      <c r="C217" s="373">
        <v>6</v>
      </c>
      <c r="D217" s="373">
        <v>9</v>
      </c>
      <c r="E217" s="374">
        <v>15</v>
      </c>
      <c r="F217" s="375">
        <v>35</v>
      </c>
      <c r="G217" s="400">
        <f>E217+F217</f>
        <v>50</v>
      </c>
      <c r="H217" s="376">
        <v>2</v>
      </c>
      <c r="I217" s="25"/>
      <c r="J217" s="26"/>
      <c r="K217" s="202"/>
      <c r="L217" s="379"/>
      <c r="M217" s="379"/>
      <c r="N217" s="380"/>
      <c r="O217" s="381">
        <v>6</v>
      </c>
      <c r="P217" s="379">
        <v>9</v>
      </c>
      <c r="Q217" s="380">
        <v>2</v>
      </c>
      <c r="R217" s="381"/>
      <c r="S217" s="379"/>
      <c r="T217" s="380"/>
    </row>
    <row r="218" spans="1:20" ht="12">
      <c r="A218" s="190">
        <v>38</v>
      </c>
      <c r="B218" s="388" t="s">
        <v>73</v>
      </c>
      <c r="C218" s="379"/>
      <c r="D218" s="373">
        <v>18</v>
      </c>
      <c r="E218" s="374">
        <v>18</v>
      </c>
      <c r="F218" s="375">
        <v>32</v>
      </c>
      <c r="G218" s="400">
        <f>E218+F218</f>
        <v>50</v>
      </c>
      <c r="H218" s="376">
        <v>2</v>
      </c>
      <c r="I218" s="119"/>
      <c r="J218" s="26"/>
      <c r="K218" s="202"/>
      <c r="L218" s="379"/>
      <c r="M218" s="373"/>
      <c r="N218" s="377"/>
      <c r="O218" s="378"/>
      <c r="P218" s="379">
        <v>18</v>
      </c>
      <c r="Q218" s="380">
        <v>2</v>
      </c>
      <c r="R218" s="378"/>
      <c r="S218" s="379"/>
      <c r="T218" s="380"/>
    </row>
    <row r="219" spans="1:20" ht="12">
      <c r="A219" s="190">
        <v>39</v>
      </c>
      <c r="B219" s="388" t="s">
        <v>74</v>
      </c>
      <c r="C219" s="379"/>
      <c r="D219" s="373">
        <v>18</v>
      </c>
      <c r="E219" s="374">
        <v>18</v>
      </c>
      <c r="F219" s="375">
        <v>32</v>
      </c>
      <c r="G219" s="400">
        <f>E219+F219</f>
        <v>50</v>
      </c>
      <c r="H219" s="376">
        <v>2</v>
      </c>
      <c r="I219" s="119"/>
      <c r="J219" s="26"/>
      <c r="K219" s="202"/>
      <c r="L219" s="379"/>
      <c r="M219" s="373">
        <v>18</v>
      </c>
      <c r="N219" s="377">
        <v>2</v>
      </c>
      <c r="O219" s="378"/>
      <c r="P219" s="386"/>
      <c r="Q219" s="387"/>
      <c r="R219" s="385"/>
      <c r="S219" s="386"/>
      <c r="T219" s="380"/>
    </row>
    <row r="220" spans="1:20" ht="12">
      <c r="A220" s="190">
        <v>40</v>
      </c>
      <c r="B220" s="388" t="s">
        <v>71</v>
      </c>
      <c r="C220" s="373">
        <v>18</v>
      </c>
      <c r="D220" s="379"/>
      <c r="E220" s="374">
        <f>SUM(C220:D220)</f>
        <v>18</v>
      </c>
      <c r="F220" s="375">
        <v>32</v>
      </c>
      <c r="G220" s="400">
        <f>E220+F220</f>
        <v>50</v>
      </c>
      <c r="H220" s="376">
        <v>2</v>
      </c>
      <c r="I220" s="119"/>
      <c r="J220" s="26"/>
      <c r="K220" s="202"/>
      <c r="L220" s="373">
        <v>18</v>
      </c>
      <c r="M220" s="379"/>
      <c r="N220" s="377">
        <v>2</v>
      </c>
      <c r="O220" s="378"/>
      <c r="P220" s="379"/>
      <c r="Q220" s="380"/>
      <c r="R220" s="389"/>
      <c r="S220" s="379"/>
      <c r="T220" s="380"/>
    </row>
    <row r="221" spans="1:20" ht="12.75" thickBot="1">
      <c r="A221" s="190">
        <v>41</v>
      </c>
      <c r="B221" s="388" t="s">
        <v>72</v>
      </c>
      <c r="C221" s="390">
        <v>18</v>
      </c>
      <c r="D221" s="391"/>
      <c r="E221" s="392">
        <f>SUM(C221:D221)</f>
        <v>18</v>
      </c>
      <c r="F221" s="393">
        <v>32</v>
      </c>
      <c r="G221" s="401">
        <f>E221+F221</f>
        <v>50</v>
      </c>
      <c r="H221" s="394">
        <v>2</v>
      </c>
      <c r="I221" s="363"/>
      <c r="J221" s="321"/>
      <c r="K221" s="322"/>
      <c r="L221" s="391"/>
      <c r="M221" s="391"/>
      <c r="N221" s="395"/>
      <c r="O221" s="396"/>
      <c r="P221" s="391"/>
      <c r="Q221" s="397"/>
      <c r="R221" s="398">
        <v>18</v>
      </c>
      <c r="S221" s="391"/>
      <c r="T221" s="380">
        <v>2</v>
      </c>
    </row>
    <row r="222" spans="1:20" ht="12" thickBot="1">
      <c r="A222" s="58"/>
      <c r="B222" s="98" t="s">
        <v>39</v>
      </c>
      <c r="C222" s="328">
        <f aca="true" t="shared" si="32" ref="C222:H222">SUM(C198:C221)</f>
        <v>273</v>
      </c>
      <c r="D222" s="328">
        <f t="shared" si="32"/>
        <v>222</v>
      </c>
      <c r="E222" s="328">
        <f t="shared" si="32"/>
        <v>504</v>
      </c>
      <c r="F222" s="328">
        <f t="shared" si="32"/>
        <v>946</v>
      </c>
      <c r="G222" s="328">
        <f t="shared" si="32"/>
        <v>1450</v>
      </c>
      <c r="H222" s="328">
        <f t="shared" si="32"/>
        <v>58</v>
      </c>
      <c r="I222" s="336"/>
      <c r="J222" s="337"/>
      <c r="K222" s="338"/>
      <c r="L222" s="339">
        <f aca="true" t="shared" si="33" ref="L222:T222">SUM(L198:L221)</f>
        <v>115</v>
      </c>
      <c r="M222" s="340">
        <f t="shared" si="33"/>
        <v>44</v>
      </c>
      <c r="N222" s="340">
        <f t="shared" si="33"/>
        <v>18</v>
      </c>
      <c r="O222" s="340">
        <f t="shared" si="33"/>
        <v>73</v>
      </c>
      <c r="P222" s="340">
        <f t="shared" si="33"/>
        <v>98</v>
      </c>
      <c r="Q222" s="340">
        <f t="shared" si="33"/>
        <v>20</v>
      </c>
      <c r="R222" s="340">
        <f t="shared" si="33"/>
        <v>85</v>
      </c>
      <c r="S222" s="340">
        <f t="shared" si="33"/>
        <v>80</v>
      </c>
      <c r="T222" s="348">
        <f t="shared" si="33"/>
        <v>20</v>
      </c>
    </row>
    <row r="223" spans="1:20" ht="11.25">
      <c r="A223" s="116"/>
      <c r="B223" s="620" t="s">
        <v>150</v>
      </c>
      <c r="C223" s="117">
        <f>C26+C222</f>
        <v>432</v>
      </c>
      <c r="D223" s="617">
        <f aca="true" t="shared" si="34" ref="D223:T223">D26+D222</f>
        <v>381</v>
      </c>
      <c r="E223" s="617">
        <f t="shared" si="34"/>
        <v>822</v>
      </c>
      <c r="F223" s="617">
        <f t="shared" si="34"/>
        <v>2003</v>
      </c>
      <c r="G223" s="617">
        <f t="shared" si="34"/>
        <v>2825</v>
      </c>
      <c r="H223" s="617">
        <f t="shared" si="34"/>
        <v>113</v>
      </c>
      <c r="I223" s="617">
        <f t="shared" si="34"/>
        <v>120</v>
      </c>
      <c r="J223" s="617">
        <f t="shared" si="34"/>
        <v>111</v>
      </c>
      <c r="K223" s="617">
        <f t="shared" si="34"/>
        <v>30</v>
      </c>
      <c r="L223" s="617">
        <f t="shared" si="34"/>
        <v>148</v>
      </c>
      <c r="M223" s="617">
        <f t="shared" si="34"/>
        <v>83</v>
      </c>
      <c r="N223" s="617">
        <f>N26+N222+N224</f>
        <v>30</v>
      </c>
      <c r="O223" s="617">
        <f t="shared" si="34"/>
        <v>73</v>
      </c>
      <c r="P223" s="617">
        <f t="shared" si="34"/>
        <v>98</v>
      </c>
      <c r="Q223" s="617">
        <f>Q26+Q222+Q224</f>
        <v>30</v>
      </c>
      <c r="R223" s="617">
        <f t="shared" si="34"/>
        <v>85</v>
      </c>
      <c r="S223" s="617">
        <f t="shared" si="34"/>
        <v>80</v>
      </c>
      <c r="T223" s="617">
        <f t="shared" si="34"/>
        <v>30</v>
      </c>
    </row>
    <row r="224" spans="1:20" ht="11.25">
      <c r="A224" s="526">
        <v>42</v>
      </c>
      <c r="B224" s="495" t="s">
        <v>130</v>
      </c>
      <c r="C224" s="496"/>
      <c r="D224" s="496"/>
      <c r="E224" s="314">
        <v>200</v>
      </c>
      <c r="F224" s="314"/>
      <c r="G224" s="314">
        <v>200</v>
      </c>
      <c r="H224" s="216">
        <v>7</v>
      </c>
      <c r="I224" s="216"/>
      <c r="J224" s="216"/>
      <c r="K224" s="216"/>
      <c r="L224" s="214"/>
      <c r="M224" s="710" t="s">
        <v>106</v>
      </c>
      <c r="N224" s="710">
        <v>3</v>
      </c>
      <c r="O224" s="216"/>
      <c r="P224" s="695" t="s">
        <v>106</v>
      </c>
      <c r="Q224" s="695">
        <v>4</v>
      </c>
      <c r="R224" s="216"/>
      <c r="S224" s="216"/>
      <c r="T224" s="669"/>
    </row>
    <row r="225" spans="1:20" ht="11.25">
      <c r="A225" s="494"/>
      <c r="B225" s="621" t="s">
        <v>151</v>
      </c>
      <c r="C225" s="496"/>
      <c r="D225" s="496"/>
      <c r="E225" s="623">
        <f>E223+E224</f>
        <v>1022</v>
      </c>
      <c r="F225" s="216"/>
      <c r="G225" s="216"/>
      <c r="H225" s="216">
        <f>SUM(H223:H224)</f>
        <v>120</v>
      </c>
      <c r="I225" s="216"/>
      <c r="J225" s="216"/>
      <c r="K225" s="216"/>
      <c r="L225" s="214"/>
      <c r="M225" s="216"/>
      <c r="N225" s="216"/>
      <c r="O225" s="216"/>
      <c r="P225" s="216"/>
      <c r="Q225" s="216"/>
      <c r="R225" s="216"/>
      <c r="S225" s="216"/>
      <c r="T225" s="669">
        <f>SUM(T223:T224)</f>
        <v>30</v>
      </c>
    </row>
    <row r="227" spans="2:7" ht="11.25">
      <c r="B227" s="767"/>
      <c r="C227" s="59"/>
      <c r="D227" s="59"/>
      <c r="E227" s="59"/>
      <c r="F227" s="59"/>
      <c r="G227" s="59"/>
    </row>
    <row r="228" spans="2:7" ht="11.25">
      <c r="B228" s="59"/>
      <c r="C228" s="59"/>
      <c r="D228" s="59"/>
      <c r="E228" s="59"/>
      <c r="F228" s="59"/>
      <c r="G228" s="59"/>
    </row>
    <row r="229" spans="2:7" ht="11.25">
      <c r="B229" s="690"/>
      <c r="C229" s="59"/>
      <c r="D229" s="59"/>
      <c r="E229" s="59"/>
      <c r="F229" s="59"/>
      <c r="G229" s="59"/>
    </row>
    <row r="230" spans="2:7" ht="11.25">
      <c r="B230" s="59"/>
      <c r="C230" s="59"/>
      <c r="D230" s="59"/>
      <c r="E230" s="59"/>
      <c r="F230" s="59"/>
      <c r="G230" s="59"/>
    </row>
    <row r="231" spans="2:7" ht="11.25">
      <c r="B231" s="59"/>
      <c r="C231" s="59"/>
      <c r="D231" s="59"/>
      <c r="E231" s="59"/>
      <c r="F231" s="59"/>
      <c r="G231" s="59"/>
    </row>
    <row r="232" spans="2:7" ht="11.25">
      <c r="B232" s="59"/>
      <c r="C232" s="59"/>
      <c r="D232" s="59"/>
      <c r="E232" s="59"/>
      <c r="F232" s="59"/>
      <c r="G232" s="59"/>
    </row>
    <row r="233" spans="2:7" ht="11.25">
      <c r="B233" s="59"/>
      <c r="C233" s="59"/>
      <c r="D233" s="59"/>
      <c r="E233" s="59"/>
      <c r="F233" s="59"/>
      <c r="G233" s="59"/>
    </row>
  </sheetData>
  <sheetProtection formatCells="0" formatColumns="0" formatRows="0" insertColumns="0" insertRows="0" insertHyperlinks="0" deleteColumns="0" deleteRows="0"/>
  <mergeCells count="94">
    <mergeCell ref="L4:N4"/>
    <mergeCell ref="O4:Q4"/>
    <mergeCell ref="R4:T4"/>
    <mergeCell ref="C6:T6"/>
    <mergeCell ref="A3:A4"/>
    <mergeCell ref="B3:B4"/>
    <mergeCell ref="C3:F3"/>
    <mergeCell ref="G3:G5"/>
    <mergeCell ref="H3:H5"/>
    <mergeCell ref="A32:B33"/>
    <mergeCell ref="C32:C33"/>
    <mergeCell ref="D32:D33"/>
    <mergeCell ref="E32:E33"/>
    <mergeCell ref="F32:F33"/>
    <mergeCell ref="R79:T79"/>
    <mergeCell ref="B2:T2"/>
    <mergeCell ref="I3:N3"/>
    <mergeCell ref="O3:T3"/>
    <mergeCell ref="C4:C5"/>
    <mergeCell ref="D4:D5"/>
    <mergeCell ref="E4:E5"/>
    <mergeCell ref="F4:F5"/>
    <mergeCell ref="I4:K4"/>
    <mergeCell ref="O54:Q54"/>
    <mergeCell ref="A54:B55"/>
    <mergeCell ref="C54:C55"/>
    <mergeCell ref="D54:D55"/>
    <mergeCell ref="E54:E55"/>
    <mergeCell ref="F54:F55"/>
    <mergeCell ref="R54:T54"/>
    <mergeCell ref="G79:G80"/>
    <mergeCell ref="H79:H80"/>
    <mergeCell ref="I79:K79"/>
    <mergeCell ref="L79:N79"/>
    <mergeCell ref="O79:Q79"/>
    <mergeCell ref="A79:B80"/>
    <mergeCell ref="C79:C80"/>
    <mergeCell ref="D79:D80"/>
    <mergeCell ref="E79:E80"/>
    <mergeCell ref="F79:F80"/>
    <mergeCell ref="O32:Q32"/>
    <mergeCell ref="R32:T32"/>
    <mergeCell ref="G54:G55"/>
    <mergeCell ref="H54:H55"/>
    <mergeCell ref="I54:K54"/>
    <mergeCell ref="L54:N54"/>
    <mergeCell ref="G32:G33"/>
    <mergeCell ref="H32:H33"/>
    <mergeCell ref="I32:K32"/>
    <mergeCell ref="L32:N32"/>
    <mergeCell ref="A107:B108"/>
    <mergeCell ref="C107:C108"/>
    <mergeCell ref="D107:D108"/>
    <mergeCell ref="E107:E108"/>
    <mergeCell ref="F107:F108"/>
    <mergeCell ref="A134:B135"/>
    <mergeCell ref="C134:C135"/>
    <mergeCell ref="D134:D135"/>
    <mergeCell ref="E134:E135"/>
    <mergeCell ref="F134:F135"/>
    <mergeCell ref="A163:B164"/>
    <mergeCell ref="C163:C164"/>
    <mergeCell ref="D163:D164"/>
    <mergeCell ref="E163:E164"/>
    <mergeCell ref="F163:F164"/>
    <mergeCell ref="R163:T163"/>
    <mergeCell ref="G163:G164"/>
    <mergeCell ref="H163:H164"/>
    <mergeCell ref="I163:K163"/>
    <mergeCell ref="L163:N163"/>
    <mergeCell ref="O163:Q163"/>
    <mergeCell ref="R107:T107"/>
    <mergeCell ref="G134:G135"/>
    <mergeCell ref="H134:H135"/>
    <mergeCell ref="I134:K134"/>
    <mergeCell ref="L134:N134"/>
    <mergeCell ref="O134:Q134"/>
    <mergeCell ref="R134:T134"/>
    <mergeCell ref="G107:G108"/>
    <mergeCell ref="H107:H108"/>
    <mergeCell ref="I107:K107"/>
    <mergeCell ref="L107:N107"/>
    <mergeCell ref="O107:Q107"/>
    <mergeCell ref="A196:B197"/>
    <mergeCell ref="C196:C197"/>
    <mergeCell ref="D196:D197"/>
    <mergeCell ref="E196:E197"/>
    <mergeCell ref="F196:F197"/>
    <mergeCell ref="R196:T196"/>
    <mergeCell ref="G196:G197"/>
    <mergeCell ref="H196:H197"/>
    <mergeCell ref="I196:K196"/>
    <mergeCell ref="L196:N196"/>
    <mergeCell ref="O196:Q19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Burdukiewicz</dc:creator>
  <cp:keywords/>
  <dc:description/>
  <cp:lastModifiedBy>Iza</cp:lastModifiedBy>
  <cp:lastPrinted>2022-04-12T07:43:42Z</cp:lastPrinted>
  <dcterms:created xsi:type="dcterms:W3CDTF">2017-03-12T18:37:31Z</dcterms:created>
  <dcterms:modified xsi:type="dcterms:W3CDTF">2023-04-21T11:58:10Z</dcterms:modified>
  <cp:category/>
  <cp:version/>
  <cp:contentType/>
  <cp:contentStatus/>
</cp:coreProperties>
</file>