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filterPrivacy="1"/>
  <xr:revisionPtr revIDLastSave="0" documentId="8_{B2F7DCC3-40B2-4E3B-AA96-44B68A7494FC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stacjonarne" sheetId="1" r:id="rId1"/>
    <sheet name="niestacjonarn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54" i="2" l="1"/>
  <c r="Y154" i="2"/>
  <c r="X154" i="2"/>
  <c r="W154" i="2"/>
  <c r="V154" i="2"/>
  <c r="U154" i="2"/>
  <c r="T154" i="2"/>
  <c r="S154" i="2"/>
  <c r="R154" i="2"/>
  <c r="Q154" i="2"/>
  <c r="P154" i="2"/>
  <c r="O154" i="2"/>
  <c r="N154" i="2"/>
  <c r="M154" i="2"/>
  <c r="L154" i="2"/>
  <c r="K154" i="2"/>
  <c r="J154" i="2"/>
  <c r="I154" i="2"/>
  <c r="H154" i="2"/>
  <c r="G154" i="2"/>
  <c r="D154" i="2"/>
  <c r="C152" i="2"/>
  <c r="C154" i="2" s="1"/>
  <c r="E150" i="2"/>
  <c r="E149" i="2"/>
  <c r="E148" i="2"/>
  <c r="E147" i="2"/>
  <c r="E146" i="2"/>
  <c r="E145" i="2"/>
  <c r="E144" i="2"/>
  <c r="Z135" i="2"/>
  <c r="Y135" i="2"/>
  <c r="X135" i="2"/>
  <c r="W135" i="2"/>
  <c r="V135" i="2"/>
  <c r="U135" i="2"/>
  <c r="T135" i="2"/>
  <c r="S135" i="2"/>
  <c r="R135" i="2"/>
  <c r="Q135" i="2"/>
  <c r="P135" i="2"/>
  <c r="O135" i="2"/>
  <c r="N135" i="2"/>
  <c r="M135" i="2"/>
  <c r="L135" i="2"/>
  <c r="K135" i="2"/>
  <c r="J135" i="2"/>
  <c r="I135" i="2"/>
  <c r="H135" i="2"/>
  <c r="G135" i="2"/>
  <c r="C135" i="2"/>
  <c r="E133" i="2"/>
  <c r="E131" i="2"/>
  <c r="E130" i="2"/>
  <c r="E129" i="2"/>
  <c r="E128" i="2"/>
  <c r="E127" i="2"/>
  <c r="D126" i="2"/>
  <c r="D135" i="2" s="1"/>
  <c r="E125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C116" i="2"/>
  <c r="E113" i="2"/>
  <c r="E112" i="2"/>
  <c r="E111" i="2"/>
  <c r="E110" i="2"/>
  <c r="E109" i="2"/>
  <c r="D107" i="2"/>
  <c r="E107" i="2" s="1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C98" i="2"/>
  <c r="C99" i="2" s="1"/>
  <c r="E95" i="2"/>
  <c r="E94" i="2"/>
  <c r="D94" i="2"/>
  <c r="D92" i="2"/>
  <c r="D98" i="2" s="1"/>
  <c r="D99" i="2" s="1"/>
  <c r="E91" i="2"/>
  <c r="E90" i="2"/>
  <c r="E88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E84" i="2"/>
  <c r="D84" i="2"/>
  <c r="C82" i="2"/>
  <c r="C84" i="2" s="1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D73" i="2"/>
  <c r="C73" i="2"/>
  <c r="E72" i="2"/>
  <c r="C71" i="2"/>
  <c r="D70" i="2"/>
  <c r="E70" i="2" s="1"/>
  <c r="E68" i="2"/>
  <c r="E66" i="2"/>
  <c r="E65" i="2"/>
  <c r="E64" i="2"/>
  <c r="E62" i="2"/>
  <c r="E61" i="2"/>
  <c r="E60" i="2"/>
  <c r="D59" i="2"/>
  <c r="E59" i="2" s="1"/>
  <c r="E58" i="2"/>
  <c r="E57" i="2"/>
  <c r="E56" i="2"/>
  <c r="E55" i="2"/>
  <c r="E54" i="2"/>
  <c r="E53" i="2"/>
  <c r="E52" i="2"/>
  <c r="Z49" i="2"/>
  <c r="Y49" i="2"/>
  <c r="X49" i="2"/>
  <c r="V49" i="2"/>
  <c r="U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D46" i="2"/>
  <c r="C46" i="2"/>
  <c r="E46" i="2" s="1"/>
  <c r="D45" i="2"/>
  <c r="C45" i="2"/>
  <c r="E45" i="2" s="1"/>
  <c r="D43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D40" i="2"/>
  <c r="D38" i="2"/>
  <c r="E38" i="2" s="1"/>
  <c r="D37" i="2"/>
  <c r="E37" i="2" s="1"/>
  <c r="D36" i="2"/>
  <c r="C36" i="2"/>
  <c r="E34" i="2"/>
  <c r="D33" i="2"/>
  <c r="E33" i="2" s="1"/>
  <c r="C33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C30" i="2"/>
  <c r="D28" i="2"/>
  <c r="E28" i="2" s="1"/>
  <c r="D27" i="2"/>
  <c r="E26" i="2"/>
  <c r="D25" i="2"/>
  <c r="E25" i="2" s="1"/>
  <c r="E21" i="2"/>
  <c r="E20" i="2"/>
  <c r="E19" i="2"/>
  <c r="E18" i="2"/>
  <c r="Z15" i="2"/>
  <c r="Y15" i="2"/>
  <c r="Y136" i="2" s="1"/>
  <c r="X15" i="2"/>
  <c r="X136" i="2" s="1"/>
  <c r="W15" i="2"/>
  <c r="W117" i="2" s="1"/>
  <c r="V15" i="2"/>
  <c r="U15" i="2"/>
  <c r="T15" i="2"/>
  <c r="S15" i="2"/>
  <c r="S136" i="2" s="1"/>
  <c r="R15" i="2"/>
  <c r="Q15" i="2"/>
  <c r="Q136" i="2" s="1"/>
  <c r="P15" i="2"/>
  <c r="P136" i="2" s="1"/>
  <c r="O15" i="2"/>
  <c r="O117" i="2" s="1"/>
  <c r="N15" i="2"/>
  <c r="M15" i="2"/>
  <c r="L15" i="2"/>
  <c r="K15" i="2"/>
  <c r="K136" i="2" s="1"/>
  <c r="J15" i="2"/>
  <c r="I15" i="2"/>
  <c r="I136" i="2" s="1"/>
  <c r="H15" i="2"/>
  <c r="G15" i="2"/>
  <c r="C13" i="2"/>
  <c r="C12" i="2"/>
  <c r="E12" i="2" s="1"/>
  <c r="E11" i="2"/>
  <c r="D9" i="2"/>
  <c r="D15" i="2" s="1"/>
  <c r="Z132" i="1"/>
  <c r="Y132" i="1"/>
  <c r="X132" i="1"/>
  <c r="W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D132" i="1"/>
  <c r="C132" i="1"/>
  <c r="E130" i="1"/>
  <c r="E128" i="1"/>
  <c r="E127" i="1"/>
  <c r="E126" i="1"/>
  <c r="E125" i="1"/>
  <c r="E124" i="1"/>
  <c r="E122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D117" i="1"/>
  <c r="E117" i="1" s="1"/>
  <c r="E115" i="1"/>
  <c r="E114" i="1"/>
  <c r="E113" i="1"/>
  <c r="E112" i="1"/>
  <c r="E111" i="1"/>
  <c r="D110" i="1"/>
  <c r="E109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E103" i="1"/>
  <c r="C106" i="1"/>
  <c r="E101" i="1"/>
  <c r="E100" i="1"/>
  <c r="D99" i="1"/>
  <c r="E99" i="1" s="1"/>
  <c r="D97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C94" i="1"/>
  <c r="E91" i="1"/>
  <c r="D90" i="1"/>
  <c r="E90" i="1" s="1"/>
  <c r="D88" i="1"/>
  <c r="E87" i="1"/>
  <c r="E86" i="1"/>
  <c r="E84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E80" i="1"/>
  <c r="D80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D70" i="1"/>
  <c r="E70" i="1" s="1"/>
  <c r="D69" i="1"/>
  <c r="E69" i="1" s="1"/>
  <c r="D68" i="1"/>
  <c r="E68" i="1" s="1"/>
  <c r="D67" i="1"/>
  <c r="E67" i="1" s="1"/>
  <c r="D65" i="1"/>
  <c r="E65" i="1" s="1"/>
  <c r="D63" i="1"/>
  <c r="E63" i="1" s="1"/>
  <c r="D62" i="1"/>
  <c r="E62" i="1" s="1"/>
  <c r="D61" i="1"/>
  <c r="E61" i="1" s="1"/>
  <c r="E58" i="1"/>
  <c r="D57" i="1"/>
  <c r="E57" i="1" s="1"/>
  <c r="D56" i="1"/>
  <c r="E56" i="1" s="1"/>
  <c r="D55" i="1"/>
  <c r="E55" i="1" s="1"/>
  <c r="E52" i="1"/>
  <c r="C72" i="1"/>
  <c r="D51" i="1"/>
  <c r="E51" i="1" s="1"/>
  <c r="D50" i="1"/>
  <c r="E50" i="1" s="1"/>
  <c r="D49" i="1"/>
  <c r="E49" i="1" s="1"/>
  <c r="Z46" i="1"/>
  <c r="Y46" i="1"/>
  <c r="X46" i="1"/>
  <c r="W46" i="1"/>
  <c r="U46" i="1"/>
  <c r="T46" i="1"/>
  <c r="R46" i="1"/>
  <c r="Q46" i="1"/>
  <c r="P46" i="1"/>
  <c r="O46" i="1"/>
  <c r="N46" i="1"/>
  <c r="L46" i="1"/>
  <c r="K46" i="1"/>
  <c r="J46" i="1"/>
  <c r="I46" i="1"/>
  <c r="H46" i="1"/>
  <c r="G46" i="1"/>
  <c r="D43" i="1"/>
  <c r="E43" i="1" s="1"/>
  <c r="D42" i="1"/>
  <c r="E42" i="1" s="1"/>
  <c r="D40" i="1"/>
  <c r="D46" i="1" s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D36" i="1"/>
  <c r="E36" i="1" s="1"/>
  <c r="D35" i="1"/>
  <c r="E35" i="1" s="1"/>
  <c r="D34" i="1"/>
  <c r="E34" i="1" s="1"/>
  <c r="E32" i="1"/>
  <c r="D31" i="1"/>
  <c r="C37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D27" i="1"/>
  <c r="E27" i="1" s="1"/>
  <c r="D26" i="1"/>
  <c r="E25" i="1"/>
  <c r="D24" i="1"/>
  <c r="E24" i="1" s="1"/>
  <c r="D23" i="1"/>
  <c r="D20" i="1"/>
  <c r="E20" i="1" s="1"/>
  <c r="E19" i="1"/>
  <c r="D18" i="1"/>
  <c r="C28" i="1"/>
  <c r="E17" i="1"/>
  <c r="Z14" i="1"/>
  <c r="Y14" i="1"/>
  <c r="Y120" i="1" s="1"/>
  <c r="X14" i="1"/>
  <c r="W14" i="1"/>
  <c r="V14" i="1"/>
  <c r="U14" i="1"/>
  <c r="T14" i="1"/>
  <c r="T95" i="1" s="1"/>
  <c r="S14" i="1"/>
  <c r="R14" i="1"/>
  <c r="R95" i="1" s="1"/>
  <c r="Q14" i="1"/>
  <c r="Q120" i="1" s="1"/>
  <c r="P14" i="1"/>
  <c r="O14" i="1"/>
  <c r="N14" i="1"/>
  <c r="M14" i="1"/>
  <c r="L14" i="1"/>
  <c r="L95" i="1" s="1"/>
  <c r="K14" i="1"/>
  <c r="J14" i="1"/>
  <c r="J95" i="1" s="1"/>
  <c r="I14" i="1"/>
  <c r="I120" i="1" s="1"/>
  <c r="H14" i="1"/>
  <c r="G14" i="1"/>
  <c r="E11" i="1"/>
  <c r="D10" i="1"/>
  <c r="C10" i="1"/>
  <c r="D9" i="1"/>
  <c r="C9" i="1"/>
  <c r="C14" i="1" s="1"/>
  <c r="D94" i="1" l="1"/>
  <c r="U95" i="1"/>
  <c r="M95" i="1"/>
  <c r="D106" i="1"/>
  <c r="E10" i="1"/>
  <c r="D14" i="1"/>
  <c r="D28" i="1"/>
  <c r="E28" i="1" s="1"/>
  <c r="D29" i="1" s="1"/>
  <c r="V120" i="1"/>
  <c r="C15" i="2"/>
  <c r="M136" i="2"/>
  <c r="U136" i="2"/>
  <c r="C75" i="2"/>
  <c r="W99" i="2"/>
  <c r="L107" i="1"/>
  <c r="K95" i="1"/>
  <c r="S95" i="1"/>
  <c r="N136" i="2"/>
  <c r="V136" i="2"/>
  <c r="E116" i="2"/>
  <c r="O136" i="2"/>
  <c r="T120" i="1"/>
  <c r="D119" i="1"/>
  <c r="C40" i="2"/>
  <c r="E73" i="2"/>
  <c r="N120" i="1"/>
  <c r="E110" i="1"/>
  <c r="P99" i="2"/>
  <c r="X99" i="2"/>
  <c r="C49" i="2"/>
  <c r="D75" i="2"/>
  <c r="W136" i="2"/>
  <c r="O120" i="1"/>
  <c r="W120" i="1"/>
  <c r="J136" i="2"/>
  <c r="R136" i="2"/>
  <c r="Z136" i="2"/>
  <c r="P117" i="2"/>
  <c r="X117" i="2"/>
  <c r="E9" i="1"/>
  <c r="H120" i="1"/>
  <c r="P120" i="1"/>
  <c r="X120" i="1"/>
  <c r="D37" i="1"/>
  <c r="E40" i="1"/>
  <c r="N95" i="1"/>
  <c r="E132" i="1"/>
  <c r="C133" i="1" s="1"/>
  <c r="E36" i="2"/>
  <c r="V95" i="1"/>
  <c r="L136" i="2"/>
  <c r="T136" i="2"/>
  <c r="D49" i="2"/>
  <c r="O99" i="2"/>
  <c r="E154" i="2"/>
  <c r="C155" i="2"/>
  <c r="E40" i="2"/>
  <c r="D41" i="2" s="1"/>
  <c r="C41" i="2"/>
  <c r="C117" i="2"/>
  <c r="E43" i="2"/>
  <c r="E49" i="2" s="1"/>
  <c r="C50" i="2" s="1"/>
  <c r="D116" i="2"/>
  <c r="I117" i="2"/>
  <c r="Q117" i="2"/>
  <c r="Y117" i="2"/>
  <c r="E152" i="2"/>
  <c r="C77" i="2"/>
  <c r="E15" i="2"/>
  <c r="E71" i="2"/>
  <c r="I99" i="2"/>
  <c r="Q99" i="2"/>
  <c r="Y99" i="2"/>
  <c r="J117" i="2"/>
  <c r="R117" i="2"/>
  <c r="Z117" i="2"/>
  <c r="E126" i="2"/>
  <c r="E135" i="2" s="1"/>
  <c r="D155" i="2"/>
  <c r="J99" i="2"/>
  <c r="R99" i="2"/>
  <c r="Z99" i="2"/>
  <c r="K117" i="2"/>
  <c r="S117" i="2"/>
  <c r="D30" i="2"/>
  <c r="D77" i="2" s="1"/>
  <c r="K99" i="2"/>
  <c r="S99" i="2"/>
  <c r="L117" i="2"/>
  <c r="T117" i="2"/>
  <c r="L99" i="2"/>
  <c r="T99" i="2"/>
  <c r="M117" i="2"/>
  <c r="U117" i="2"/>
  <c r="M99" i="2"/>
  <c r="U99" i="2"/>
  <c r="N117" i="2"/>
  <c r="V117" i="2"/>
  <c r="N99" i="2"/>
  <c r="V99" i="2"/>
  <c r="D133" i="1"/>
  <c r="E46" i="1"/>
  <c r="D47" i="1" s="1"/>
  <c r="E94" i="1"/>
  <c r="C95" i="1" s="1"/>
  <c r="E119" i="1"/>
  <c r="E14" i="1"/>
  <c r="C15" i="1" s="1"/>
  <c r="D72" i="1"/>
  <c r="J107" i="1"/>
  <c r="R107" i="1"/>
  <c r="J120" i="1"/>
  <c r="R120" i="1"/>
  <c r="E18" i="1"/>
  <c r="O95" i="1"/>
  <c r="W95" i="1"/>
  <c r="K107" i="1"/>
  <c r="S107" i="1"/>
  <c r="K120" i="1"/>
  <c r="S120" i="1"/>
  <c r="E31" i="1"/>
  <c r="E37" i="1" s="1"/>
  <c r="C38" i="1" s="1"/>
  <c r="P95" i="1"/>
  <c r="T107" i="1"/>
  <c r="L120" i="1"/>
  <c r="I95" i="1"/>
  <c r="Q95" i="1"/>
  <c r="Y95" i="1"/>
  <c r="E102" i="1"/>
  <c r="M107" i="1"/>
  <c r="U107" i="1"/>
  <c r="M120" i="1"/>
  <c r="U120" i="1"/>
  <c r="N107" i="1"/>
  <c r="V107" i="1"/>
  <c r="X95" i="1"/>
  <c r="C46" i="1"/>
  <c r="C47" i="1" s="1"/>
  <c r="E97" i="1"/>
  <c r="O107" i="1"/>
  <c r="W107" i="1"/>
  <c r="C119" i="1"/>
  <c r="H95" i="1"/>
  <c r="H107" i="1"/>
  <c r="P107" i="1"/>
  <c r="X107" i="1"/>
  <c r="I107" i="1"/>
  <c r="Q107" i="1"/>
  <c r="Y107" i="1"/>
  <c r="D120" i="1" l="1"/>
  <c r="C74" i="1"/>
  <c r="D95" i="1"/>
  <c r="E75" i="2"/>
  <c r="D76" i="2"/>
  <c r="C76" i="2"/>
  <c r="C136" i="2"/>
  <c r="D136" i="2"/>
  <c r="D102" i="2"/>
  <c r="D158" i="2"/>
  <c r="D139" i="2"/>
  <c r="D120" i="2"/>
  <c r="D117" i="2"/>
  <c r="D16" i="2"/>
  <c r="E77" i="2"/>
  <c r="C139" i="2"/>
  <c r="C102" i="2"/>
  <c r="C158" i="2"/>
  <c r="C120" i="2"/>
  <c r="D50" i="2"/>
  <c r="C16" i="2"/>
  <c r="E30" i="2"/>
  <c r="C31" i="2" s="1"/>
  <c r="C120" i="1"/>
  <c r="D38" i="1"/>
  <c r="C29" i="1"/>
  <c r="E72" i="1"/>
  <c r="C73" i="1" s="1"/>
  <c r="D74" i="1"/>
  <c r="D135" i="1" s="1"/>
  <c r="E106" i="1"/>
  <c r="D15" i="1"/>
  <c r="E158" i="2" l="1"/>
  <c r="C159" i="2" s="1"/>
  <c r="E102" i="2"/>
  <c r="D103" i="2" s="1"/>
  <c r="D159" i="2"/>
  <c r="E139" i="2"/>
  <c r="D140" i="2" s="1"/>
  <c r="E120" i="2"/>
  <c r="D121" i="2" s="1"/>
  <c r="D31" i="2"/>
  <c r="D137" i="1"/>
  <c r="E137" i="1" s="1"/>
  <c r="D73" i="1"/>
  <c r="E135" i="1"/>
  <c r="C136" i="1" s="1"/>
  <c r="C107" i="1"/>
  <c r="D107" i="1"/>
  <c r="E74" i="1"/>
  <c r="C103" i="2" l="1"/>
  <c r="C140" i="2"/>
  <c r="C121" i="2"/>
  <c r="D136" i="1"/>
</calcChain>
</file>

<file path=xl/sharedStrings.xml><?xml version="1.0" encoding="utf-8"?>
<sst xmlns="http://schemas.openxmlformats.org/spreadsheetml/2006/main" count="525" uniqueCount="153">
  <si>
    <t xml:space="preserve"> </t>
  </si>
  <si>
    <t>Ogółem godzin:</t>
  </si>
  <si>
    <t>ECTS</t>
  </si>
  <si>
    <r>
      <t xml:space="preserve">Sem. </t>
    </r>
    <r>
      <rPr>
        <b/>
        <sz val="8"/>
        <rFont val="Calibri"/>
        <family val="2"/>
        <charset val="238"/>
      </rPr>
      <t>1</t>
    </r>
  </si>
  <si>
    <r>
      <t xml:space="preserve">Sem. </t>
    </r>
    <r>
      <rPr>
        <b/>
        <sz val="8"/>
        <rFont val="Calibri"/>
        <family val="2"/>
        <charset val="238"/>
      </rPr>
      <t>2</t>
    </r>
  </si>
  <si>
    <t>Sem. 3</t>
  </si>
  <si>
    <t>Sem. 4</t>
  </si>
  <si>
    <r>
      <t>Sem</t>
    </r>
    <r>
      <rPr>
        <b/>
        <sz val="8"/>
        <rFont val="Calibri"/>
        <family val="2"/>
        <charset val="238"/>
      </rPr>
      <t>. 5</t>
    </r>
  </si>
  <si>
    <r>
      <t>Sem</t>
    </r>
    <r>
      <rPr>
        <b/>
        <sz val="8"/>
        <rFont val="Calibri"/>
        <family val="2"/>
        <charset val="238"/>
      </rPr>
      <t>. 6</t>
    </r>
  </si>
  <si>
    <t>w</t>
  </si>
  <si>
    <t>ćw.</t>
  </si>
  <si>
    <t>Ogół</t>
  </si>
  <si>
    <t>E</t>
  </si>
  <si>
    <t>Praca własna</t>
  </si>
  <si>
    <t>W</t>
  </si>
  <si>
    <t>pkt</t>
  </si>
  <si>
    <t>I</t>
  </si>
  <si>
    <t>MODUŁ PRACY DYPLOOWEJ  + Język obcy</t>
  </si>
  <si>
    <t>Wprowadzenie do metodologii badań</t>
  </si>
  <si>
    <t>Zo</t>
  </si>
  <si>
    <t xml:space="preserve">Podstawy statystyki </t>
  </si>
  <si>
    <t>Jezyk obcy B2 - do wyboru</t>
  </si>
  <si>
    <t xml:space="preserve">Seminarium pracy dyplomowe +OCENA PRACY DYPLOMOWEJ </t>
  </si>
  <si>
    <t>Z/Zo</t>
  </si>
  <si>
    <t>[50}</t>
  </si>
  <si>
    <t xml:space="preserve"> Egzamin dyplomowy (licencjacki)</t>
  </si>
  <si>
    <t>[150]</t>
  </si>
  <si>
    <t>RAZEM</t>
  </si>
  <si>
    <t>%W/Ć</t>
  </si>
  <si>
    <t>Przygotowanie merytoryczne do nauczania pierwszego przedmiotu (A1) - przedmioty podstawowe</t>
  </si>
  <si>
    <t>Anatomia człowieka</t>
  </si>
  <si>
    <t>Biochemia</t>
  </si>
  <si>
    <t xml:space="preserve">Fizjologia  </t>
  </si>
  <si>
    <t xml:space="preserve">Biomechanika </t>
  </si>
  <si>
    <t xml:space="preserve">Antropomotoryka </t>
  </si>
  <si>
    <t>Antropologia</t>
  </si>
  <si>
    <t xml:space="preserve">Pierwsza pomoc przedmedyczna </t>
  </si>
  <si>
    <t>Promocja zdrowia</t>
  </si>
  <si>
    <t>Technologie informacyjne w edukacji</t>
  </si>
  <si>
    <t>Prawo oświatowe z etyką</t>
  </si>
  <si>
    <t>Komunikacja społeczna</t>
  </si>
  <si>
    <t xml:space="preserve">Razem = </t>
  </si>
  <si>
    <t>II</t>
  </si>
  <si>
    <t>Przygotowanie psychologiczno-pedagogicznym (grupa B - B.1., B.2. po 90 godzin - 180 godz.)</t>
  </si>
  <si>
    <t>Psychologia ogólna i rozwojowa</t>
  </si>
  <si>
    <t xml:space="preserve">Pedagogika </t>
  </si>
  <si>
    <t>Teroia wychowania</t>
  </si>
  <si>
    <t>Psychologia zdrowia</t>
  </si>
  <si>
    <t>Pedagogika kuktury  z elemenatmi filozofii</t>
  </si>
  <si>
    <t>Propedeutyka pedagogiki specjalnej</t>
  </si>
  <si>
    <t>III</t>
  </si>
  <si>
    <t>Przygotowanie dydaktyczne do nauczania pierwszego przedmiotu (grupa D - D1 ) +  grupa C (podstawy dydaktyki i emisja głosu min. 60 godz.)</t>
  </si>
  <si>
    <t>Dydaktyka ogólna  ( C)</t>
  </si>
  <si>
    <t>Emisja głosu ( C)</t>
  </si>
  <si>
    <t>Metodyka wychowania fizycznego w SP (D.1.)</t>
  </si>
  <si>
    <t>Podstawy dydaktyki wychowania fizycznego (D.1.)</t>
  </si>
  <si>
    <t>Nadzór pedagogiczny w pracy nauczyciela wf D.1.)</t>
  </si>
  <si>
    <t>Przygotowanie merytoryczne do nauczania pierwszego przedmiotu (A1) - przedmioty kierunkowe</t>
  </si>
  <si>
    <t>Teoria i metodyka gimnastyki</t>
  </si>
  <si>
    <t>Teoria i metodyka lekkoatletyki</t>
  </si>
  <si>
    <t>Teoria i metodyka pływania</t>
  </si>
  <si>
    <t>Zabawy i gry ruchowe</t>
  </si>
  <si>
    <t>Zabawy i gry terenowe</t>
  </si>
  <si>
    <t>Korelacja  międzyprzedmiotowa w wf</t>
  </si>
  <si>
    <t>Historia kultury fizycznej</t>
  </si>
  <si>
    <t>Bezpieczeństwo zajęć ruchowych</t>
  </si>
  <si>
    <t>Korekcja i kompensacja wad postawy ciała</t>
  </si>
  <si>
    <t>Sporty rakietowe (do wyboru)</t>
  </si>
  <si>
    <t>Rytmika i taniec</t>
  </si>
  <si>
    <t>TiM piłek edukacyjnych EDUBALL i unihokeja</t>
  </si>
  <si>
    <t xml:space="preserve">Teoria i metodyka zespołowych gier sportowych </t>
  </si>
  <si>
    <t>WF dziecka o specjalnych potrzebach edukacyjnych</t>
  </si>
  <si>
    <t>Edukacja zdrowotna uczniów w szkole podstawowej</t>
  </si>
  <si>
    <t>Filozofia kultury fizycznej</t>
  </si>
  <si>
    <t>Teoria i Metodyka bezpiecznego upadnia</t>
  </si>
  <si>
    <t>Rekreacja i turystyka szkolna</t>
  </si>
  <si>
    <t>Wypoczynek dzieci i młodzieży szkolnej</t>
  </si>
  <si>
    <t>Wychowanie fizyczne ŚN latem</t>
  </si>
  <si>
    <t>Wychowanie fizyczne ŚN zimą</t>
  </si>
  <si>
    <t>Specjalizacja instruktorska</t>
  </si>
  <si>
    <t>Razem bez praktyk</t>
  </si>
  <si>
    <t>% OGÓŁEM  BEZ PRAKTYK</t>
  </si>
  <si>
    <t>PRAKTYKI (B.3., D.2., E.2.)</t>
  </si>
  <si>
    <t xml:space="preserve">            </t>
  </si>
  <si>
    <t>Praktyka   psychologiczno - pedagogiczna (B.3.)</t>
  </si>
  <si>
    <t>Praktyka dydkatyczna w szkole podstawowej  1 i 2  (D.2.)</t>
  </si>
  <si>
    <t>Praktyka zawodowa (specjalność) (grupa zajęć E. 2.)</t>
  </si>
  <si>
    <t>SUMA PRAKTYKI:</t>
  </si>
  <si>
    <t xml:space="preserve">SPECJALNOŚCI DO WYBORU - przygotowanie merytoryczne do nauczania kolejnego przedmiotu lub prowadzenia zajęć - grupa  A2 oraz E </t>
  </si>
  <si>
    <t>SPORT SZKOLNY</t>
  </si>
  <si>
    <t>Instruktor sportu (wybrana dyscyplina)</t>
  </si>
  <si>
    <t>Pedagogika sportu szkolnego</t>
  </si>
  <si>
    <t>Teoria sportu</t>
  </si>
  <si>
    <t>Fizjologia treningu sportowego</t>
  </si>
  <si>
    <t>Olimpizm</t>
  </si>
  <si>
    <t>Organizacja i zarządzanie w sporcie szkolnym</t>
  </si>
  <si>
    <t>Sporty nieolimpijskie</t>
  </si>
  <si>
    <t>Sędziowanie szkolnych zawodów sportowych</t>
  </si>
  <si>
    <t>Techniki relaksacyjne dla młodych sportowców</t>
  </si>
  <si>
    <t>Dieta młodego sportowca</t>
  </si>
  <si>
    <t xml:space="preserve">Razem na specjalności = </t>
  </si>
  <si>
    <t xml:space="preserve">w/ć na specjalności bez praktyk </t>
  </si>
  <si>
    <t>Fitnes</t>
  </si>
  <si>
    <t xml:space="preserve">SI-Fitness-nowoczesne formy gimnastyki </t>
  </si>
  <si>
    <t>SI-Fitness-ćwiczenia siłowe</t>
  </si>
  <si>
    <t>Fizjologiczne aspekty diety w aktywności fizycznej</t>
  </si>
  <si>
    <t>Nordic walking</t>
  </si>
  <si>
    <t>Fitness w profilaktyce bólów kręgosłupa</t>
  </si>
  <si>
    <t>Różne formy fitness</t>
  </si>
  <si>
    <t>Ćwiczenia relaksacyjne</t>
  </si>
  <si>
    <t>Fitness w wodzie</t>
  </si>
  <si>
    <t>Trening zdrowotny</t>
  </si>
  <si>
    <t>Gimnastyka korekcyjno - kompensacyjna</t>
  </si>
  <si>
    <t>Wybrane zagadnienia pedagogiki specjalnej (lecznicza)</t>
  </si>
  <si>
    <t>Historia i teoria wychowania zdrowotnego</t>
  </si>
  <si>
    <t>Anatomia rozwojowa</t>
  </si>
  <si>
    <r>
      <rPr>
        <sz val="9"/>
        <rFont val="Calibri"/>
        <family val="2"/>
        <charset val="238"/>
      </rPr>
      <t>Patofizjologia wad postawy</t>
    </r>
  </si>
  <si>
    <t xml:space="preserve">Biomechaniczne aspekty wad postawy </t>
  </si>
  <si>
    <t>Teoria i metodyka ćwiczeń korekcyjnych</t>
  </si>
  <si>
    <t>Zabawy i gry w profilaktyce i korektywie wad postawy</t>
  </si>
  <si>
    <t>Ćwiczenia relaksacyjne dla dzieci i młodzieży</t>
  </si>
  <si>
    <t>Pływanie korekcyjne</t>
  </si>
  <si>
    <t>Logorytmika</t>
  </si>
  <si>
    <t xml:space="preserve">Wybrane zagadnienia pedagogiki specjalnej </t>
  </si>
  <si>
    <t xml:space="preserve">Podstawy logopedii </t>
  </si>
  <si>
    <t>Zabawy rytmiczne w profilaktyce  wad wymowy</t>
  </si>
  <si>
    <t xml:space="preserve">Psychologia rozwojowa dzieci w wieku przedszkolnym i wczesnoszkolnym </t>
  </si>
  <si>
    <t xml:space="preserve">Metodyka prowadzenia zajęć logorytmicznych </t>
  </si>
  <si>
    <t xml:space="preserve">Wybrane zagadnienia Psychologii klinicznej </t>
  </si>
  <si>
    <t xml:space="preserve">Anatomia, fizjologia i patologia narządów mowy, głosu i słuchu </t>
  </si>
  <si>
    <t xml:space="preserve">Elementy dykcji </t>
  </si>
  <si>
    <t>Suma wszystkich godzin bez praktyk</t>
  </si>
  <si>
    <t xml:space="preserve">  </t>
  </si>
  <si>
    <t>Suma wszystkich godzin z praktyk</t>
  </si>
  <si>
    <t>Do wyboru: specjalność z praktyką specjalistyczną 31 ECTS, specjalizacja instruktorska 7 ECTS, sporty rakietowe 2 ECTS, obóz zimowy - wybór formy  4 ECTS, obóz letni - 4 ECTS, seminarium magisterskie  10 ECTS = 58 ECTS</t>
  </si>
  <si>
    <r>
      <t>I</t>
    </r>
    <r>
      <rPr>
        <sz val="8"/>
        <rFont val="Calibri"/>
        <family val="2"/>
        <charset val="238"/>
      </rPr>
      <t xml:space="preserve"> rok   2022/23</t>
    </r>
  </si>
  <si>
    <r>
      <t>II</t>
    </r>
    <r>
      <rPr>
        <sz val="8"/>
        <rFont val="Calibri"/>
        <family val="2"/>
        <charset val="238"/>
      </rPr>
      <t xml:space="preserve"> rok   2023/24</t>
    </r>
  </si>
  <si>
    <r>
      <t>III</t>
    </r>
    <r>
      <rPr>
        <sz val="8"/>
        <rFont val="Calibri"/>
        <family val="2"/>
        <charset val="238"/>
      </rPr>
      <t xml:space="preserve"> rok   2024/25</t>
    </r>
  </si>
  <si>
    <t>forma zal</t>
  </si>
  <si>
    <t>[70]</t>
  </si>
  <si>
    <t>Przygotowanie dydaktyczne do nauczania pierwszego przedmiotu (grupa D ) +  grupa C (podstawy dydaktyki i emisja głosu min. 60 godz.)</t>
  </si>
  <si>
    <t>Dydaktyka ogólna  (blok C)</t>
  </si>
  <si>
    <t>Emisja głosu (blok C)</t>
  </si>
  <si>
    <t>Metodyka wychowania fizycznego w SP</t>
  </si>
  <si>
    <t>Podstawy dydaktyki wychowania fizycznego</t>
  </si>
  <si>
    <t>Nadzór pedagogiczny w pracy nauczyciela wf</t>
  </si>
  <si>
    <t>Korelacja międzyprzedmiotowa w wf</t>
  </si>
  <si>
    <t xml:space="preserve">PRAKTYKI </t>
  </si>
  <si>
    <t>SPECJALNOŚCI DO WYBORU - przygotowanie merytoryczne do nauczania kolejnego przedmiotu lub prowadzenia zajęć - grupa  A2 oraz E</t>
  </si>
  <si>
    <t>v</t>
  </si>
  <si>
    <r>
      <rPr>
        <sz val="10"/>
        <rFont val="Calibri"/>
        <family val="2"/>
        <charset val="238"/>
      </rPr>
      <t>Patofizjologia wad postawy</t>
    </r>
  </si>
  <si>
    <t>Plan studiów I stopnia STACJONARNYCH - kierunek WF - 2022-2025  - zgodny ze standardami kształcenia nauczycieli oraz uchwałą senatu z 25.03.21</t>
  </si>
  <si>
    <t>Plan studiów I stopnia NIESTACJONARNYCH 2022-2025  zgodny ze standardami kształcenia nauczycieli oraz uchwałą senatu z 25.03.21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</si>
</sst>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i/>
      <sz val="8"/>
      <name val="Calibri"/>
      <family val="2"/>
      <charset val="238"/>
      <scheme val="minor"/>
    </font>
    <font>
      <b/>
      <sz val="8"/>
      <color rgb="FF00B0F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trike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8"/>
      <color theme="4" tint="-0.249977111117893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i/>
      <sz val="8"/>
      <color rgb="FFFF0000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sz val="8"/>
      <color theme="4" tint="-0.249977111117893"/>
      <name val="Calibri"/>
      <family val="2"/>
      <charset val="238"/>
      <scheme val="minor"/>
    </font>
    <font>
      <b/>
      <i/>
      <sz val="8"/>
      <color theme="4" tint="-0.249977111117893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4">
    <xf numFmtId="0" fontId="0" fillId="0" borderId="0" xfId="0"/>
    <xf numFmtId="0" fontId="1" fillId="0" borderId="0" xfId="0" applyFont="1" applyAlignment="1">
      <alignment horizontal="center" wrapText="1"/>
    </xf>
    <xf numFmtId="0" fontId="2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left"/>
    </xf>
    <xf numFmtId="0" fontId="2" fillId="3" borderId="2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left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/>
    </xf>
    <xf numFmtId="0" fontId="2" fillId="4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righ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right" vertical="center" wrapText="1"/>
    </xf>
    <xf numFmtId="9" fontId="3" fillId="3" borderId="32" xfId="0" applyNumberFormat="1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11" fillId="0" borderId="18" xfId="0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vertical="center" wrapText="1"/>
    </xf>
    <xf numFmtId="0" fontId="9" fillId="0" borderId="0" xfId="0" applyFont="1"/>
    <xf numFmtId="0" fontId="2" fillId="0" borderId="23" xfId="0" applyFont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1" fillId="0" borderId="8" xfId="0" applyFont="1" applyBorder="1"/>
    <xf numFmtId="0" fontId="12" fillId="0" borderId="8" xfId="0" applyFont="1" applyBorder="1" applyAlignment="1">
      <alignment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9" fillId="0" borderId="23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wrapText="1"/>
    </xf>
    <xf numFmtId="0" fontId="2" fillId="0" borderId="8" xfId="0" applyFont="1" applyBorder="1" applyAlignment="1">
      <alignment vertical="center" wrapText="1"/>
    </xf>
    <xf numFmtId="1" fontId="3" fillId="3" borderId="8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9" fontId="3" fillId="3" borderId="13" xfId="0" applyNumberFormat="1" applyFont="1" applyFill="1" applyBorder="1" applyAlignment="1">
      <alignment horizontal="center" vertical="center" wrapText="1"/>
    </xf>
    <xf numFmtId="1" fontId="2" fillId="3" borderId="14" xfId="0" applyNumberFormat="1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vertical="center"/>
    </xf>
    <xf numFmtId="0" fontId="3" fillId="4" borderId="3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vertical="center" wrapText="1"/>
    </xf>
    <xf numFmtId="0" fontId="3" fillId="4" borderId="46" xfId="0" applyFont="1" applyFill="1" applyBorder="1" applyAlignment="1">
      <alignment vertical="center" wrapText="1"/>
    </xf>
    <xf numFmtId="0" fontId="3" fillId="4" borderId="18" xfId="0" applyFont="1" applyFill="1" applyBorder="1" applyAlignment="1">
      <alignment vertical="center" wrapText="1"/>
    </xf>
    <xf numFmtId="0" fontId="3" fillId="4" borderId="19" xfId="0" applyFont="1" applyFill="1" applyBorder="1" applyAlignment="1">
      <alignment vertical="center" wrapText="1"/>
    </xf>
    <xf numFmtId="0" fontId="3" fillId="4" borderId="20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7" fillId="2" borderId="15" xfId="0" applyFont="1" applyFill="1" applyBorder="1" applyAlignment="1" applyProtection="1">
      <alignment horizontal="center" vertical="center" wrapText="1"/>
    </xf>
    <xf numFmtId="0" fontId="1" fillId="0" borderId="41" xfId="0" applyFont="1" applyBorder="1"/>
    <xf numFmtId="1" fontId="3" fillId="3" borderId="8" xfId="0" applyNumberFormat="1" applyFont="1" applyFill="1" applyBorder="1" applyAlignment="1">
      <alignment horizontal="center" vertical="center"/>
    </xf>
    <xf numFmtId="1" fontId="2" fillId="3" borderId="42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vertical="center"/>
    </xf>
    <xf numFmtId="0" fontId="3" fillId="4" borderId="17" xfId="0" applyFont="1" applyFill="1" applyBorder="1" applyAlignment="1">
      <alignment vertical="center"/>
    </xf>
    <xf numFmtId="0" fontId="3" fillId="4" borderId="18" xfId="0" applyFont="1" applyFill="1" applyBorder="1" applyAlignment="1">
      <alignment vertical="center"/>
    </xf>
    <xf numFmtId="0" fontId="3" fillId="4" borderId="19" xfId="0" applyFont="1" applyFill="1" applyBorder="1" applyAlignment="1">
      <alignment vertical="center"/>
    </xf>
    <xf numFmtId="0" fontId="3" fillId="4" borderId="20" xfId="0" applyFont="1" applyFill="1" applyBorder="1" applyAlignment="1">
      <alignment vertical="center"/>
    </xf>
    <xf numFmtId="0" fontId="3" fillId="4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9" fillId="4" borderId="8" xfId="0" applyFont="1" applyFill="1" applyBorder="1" applyAlignment="1">
      <alignment vertical="center" wrapText="1"/>
    </xf>
    <xf numFmtId="0" fontId="1" fillId="0" borderId="10" xfId="0" applyFont="1" applyBorder="1"/>
    <xf numFmtId="0" fontId="10" fillId="0" borderId="2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2" xfId="0" applyFont="1" applyFill="1" applyBorder="1" applyAlignment="1">
      <alignment horizontal="center" vertical="center"/>
    </xf>
    <xf numFmtId="1" fontId="3" fillId="3" borderId="13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1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right" vertical="center" wrapText="1"/>
    </xf>
    <xf numFmtId="9" fontId="3" fillId="3" borderId="32" xfId="0" applyNumberFormat="1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vertical="center"/>
    </xf>
    <xf numFmtId="0" fontId="3" fillId="4" borderId="37" xfId="0" applyFont="1" applyFill="1" applyBorder="1" applyAlignment="1">
      <alignment vertical="center"/>
    </xf>
    <xf numFmtId="0" fontId="2" fillId="4" borderId="17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2" fillId="4" borderId="20" xfId="0" applyFont="1" applyFill="1" applyBorder="1" applyAlignment="1">
      <alignment vertical="center"/>
    </xf>
    <xf numFmtId="0" fontId="2" fillId="4" borderId="21" xfId="0" applyFont="1" applyFill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0" fontId="7" fillId="2" borderId="23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/>
    </xf>
    <xf numFmtId="0" fontId="1" fillId="0" borderId="21" xfId="0" applyFont="1" applyBorder="1"/>
    <xf numFmtId="0" fontId="2" fillId="0" borderId="8" xfId="0" applyFont="1" applyBorder="1" applyAlignment="1" applyProtection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/>
    </xf>
    <xf numFmtId="1" fontId="2" fillId="3" borderId="9" xfId="0" applyNumberFormat="1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vertical="center"/>
    </xf>
    <xf numFmtId="0" fontId="2" fillId="2" borderId="41" xfId="0" applyFont="1" applyFill="1" applyBorder="1" applyAlignment="1">
      <alignment horizontal="center" vertical="center"/>
    </xf>
    <xf numFmtId="1" fontId="3" fillId="4" borderId="9" xfId="0" applyNumberFormat="1" applyFont="1" applyFill="1" applyBorder="1" applyAlignment="1">
      <alignment horizontal="center" vertical="center" wrapText="1"/>
    </xf>
    <xf numFmtId="1" fontId="3" fillId="4" borderId="8" xfId="0" applyNumberFormat="1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vertical="center"/>
    </xf>
    <xf numFmtId="1" fontId="2" fillId="4" borderId="29" xfId="0" applyNumberFormat="1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vertical="center"/>
    </xf>
    <xf numFmtId="0" fontId="3" fillId="5" borderId="9" xfId="0" applyFont="1" applyFill="1" applyBorder="1" applyAlignment="1">
      <alignment vertical="center"/>
    </xf>
    <xf numFmtId="0" fontId="3" fillId="5" borderId="29" xfId="0" applyFont="1" applyFill="1" applyBorder="1" applyAlignment="1">
      <alignment vertical="center"/>
    </xf>
    <xf numFmtId="0" fontId="3" fillId="5" borderId="52" xfId="0" applyFont="1" applyFill="1" applyBorder="1" applyAlignment="1">
      <alignment vertical="center"/>
    </xf>
    <xf numFmtId="0" fontId="3" fillId="5" borderId="53" xfId="0" applyFont="1" applyFill="1" applyBorder="1" applyAlignment="1">
      <alignment vertical="center"/>
    </xf>
    <xf numFmtId="0" fontId="3" fillId="5" borderId="27" xfId="0" applyFont="1" applyFill="1" applyBorder="1" applyAlignment="1">
      <alignment vertical="center"/>
    </xf>
    <xf numFmtId="0" fontId="2" fillId="6" borderId="44" xfId="0" applyFont="1" applyFill="1" applyBorder="1" applyAlignment="1">
      <alignment vertical="center"/>
    </xf>
    <xf numFmtId="0" fontId="3" fillId="6" borderId="42" xfId="0" applyFont="1" applyFill="1" applyBorder="1" applyAlignment="1">
      <alignment vertical="center"/>
    </xf>
    <xf numFmtId="0" fontId="2" fillId="6" borderId="42" xfId="0" applyFont="1" applyFill="1" applyBorder="1" applyAlignment="1">
      <alignment vertical="center"/>
    </xf>
    <xf numFmtId="0" fontId="2" fillId="6" borderId="43" xfId="0" applyFont="1" applyFill="1" applyBorder="1" applyAlignment="1">
      <alignment vertical="center"/>
    </xf>
    <xf numFmtId="0" fontId="2" fillId="6" borderId="27" xfId="0" applyFont="1" applyFill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  <xf numFmtId="0" fontId="2" fillId="3" borderId="41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right" vertical="center"/>
    </xf>
    <xf numFmtId="9" fontId="3" fillId="3" borderId="13" xfId="0" applyNumberFormat="1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vertical="center"/>
    </xf>
    <xf numFmtId="0" fontId="13" fillId="6" borderId="42" xfId="0" applyFont="1" applyFill="1" applyBorder="1" applyAlignment="1">
      <alignment vertical="center"/>
    </xf>
    <xf numFmtId="0" fontId="2" fillId="6" borderId="52" xfId="0" applyFont="1" applyFill="1" applyBorder="1" applyAlignment="1">
      <alignment vertical="center"/>
    </xf>
    <xf numFmtId="0" fontId="2" fillId="6" borderId="29" xfId="0" applyFont="1" applyFill="1" applyBorder="1" applyAlignment="1">
      <alignment vertical="center"/>
    </xf>
    <xf numFmtId="0" fontId="2" fillId="6" borderId="53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1" fillId="0" borderId="55" xfId="0" applyFont="1" applyBorder="1"/>
    <xf numFmtId="0" fontId="1" fillId="0" borderId="6" xfId="0" applyFont="1" applyBorder="1"/>
    <xf numFmtId="0" fontId="2" fillId="7" borderId="33" xfId="0" applyFont="1" applyFill="1" applyBorder="1" applyAlignment="1">
      <alignment horizontal="center" vertical="center"/>
    </xf>
    <xf numFmtId="0" fontId="2" fillId="7" borderId="35" xfId="0" applyFont="1" applyFill="1" applyBorder="1" applyAlignment="1">
      <alignment horizontal="center" vertical="center"/>
    </xf>
    <xf numFmtId="0" fontId="7" fillId="7" borderId="36" xfId="0" applyFont="1" applyFill="1" applyBorder="1" applyAlignment="1">
      <alignment horizontal="center" vertical="center" wrapText="1"/>
    </xf>
    <xf numFmtId="0" fontId="1" fillId="0" borderId="30" xfId="0" applyFont="1" applyBorder="1"/>
    <xf numFmtId="0" fontId="2" fillId="2" borderId="33" xfId="0" applyFont="1" applyFill="1" applyBorder="1" applyAlignment="1">
      <alignment horizontal="right" vertical="center"/>
    </xf>
    <xf numFmtId="0" fontId="2" fillId="3" borderId="56" xfId="0" applyFont="1" applyFill="1" applyBorder="1" applyAlignment="1">
      <alignment vertical="center"/>
    </xf>
    <xf numFmtId="0" fontId="2" fillId="6" borderId="19" xfId="0" applyFont="1" applyFill="1" applyBorder="1" applyAlignment="1">
      <alignment vertical="center"/>
    </xf>
    <xf numFmtId="0" fontId="13" fillId="6" borderId="18" xfId="0" applyFont="1" applyFill="1" applyBorder="1" applyAlignment="1">
      <alignment vertical="center"/>
    </xf>
    <xf numFmtId="0" fontId="2" fillId="6" borderId="18" xfId="0" applyFont="1" applyFill="1" applyBorder="1" applyAlignment="1">
      <alignment vertical="center"/>
    </xf>
    <xf numFmtId="0" fontId="2" fillId="6" borderId="20" xfId="0" applyFont="1" applyFill="1" applyBorder="1" applyAlignment="1">
      <alignment vertical="center"/>
    </xf>
    <xf numFmtId="0" fontId="2" fillId="6" borderId="21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1" fillId="0" borderId="57" xfId="0" applyFont="1" applyBorder="1"/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/>
    </xf>
    <xf numFmtId="0" fontId="7" fillId="0" borderId="10" xfId="0" applyFont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7" fillId="7" borderId="27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0" fontId="1" fillId="0" borderId="12" xfId="0" applyFont="1" applyBorder="1"/>
    <xf numFmtId="0" fontId="2" fillId="0" borderId="13" xfId="0" applyFont="1" applyBorder="1" applyAlignment="1">
      <alignment horizontal="right" vertical="center" wrapText="1"/>
    </xf>
    <xf numFmtId="9" fontId="3" fillId="4" borderId="13" xfId="0" applyNumberFormat="1" applyFont="1" applyFill="1" applyBorder="1" applyAlignment="1">
      <alignment horizontal="center" vertical="center" wrapText="1"/>
    </xf>
    <xf numFmtId="1" fontId="3" fillId="4" borderId="13" xfId="0" applyNumberFormat="1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7" fillId="4" borderId="6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3" fillId="0" borderId="8" xfId="0" applyFont="1" applyBorder="1" applyAlignment="1">
      <alignment horizontal="right" vertical="center" wrapText="1"/>
    </xf>
    <xf numFmtId="1" fontId="2" fillId="3" borderId="8" xfId="0" applyNumberFormat="1" applyFont="1" applyFill="1" applyBorder="1" applyAlignment="1">
      <alignment vertical="center"/>
    </xf>
    <xf numFmtId="1" fontId="2" fillId="3" borderId="10" xfId="0" applyNumberFormat="1" applyFont="1" applyFill="1" applyBorder="1" applyAlignment="1">
      <alignment horizontal="center" vertical="center"/>
    </xf>
    <xf numFmtId="9" fontId="3" fillId="3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0" borderId="32" xfId="0" applyFont="1" applyBorder="1" applyAlignment="1">
      <alignment horizontal="right" vertical="center" wrapText="1"/>
    </xf>
    <xf numFmtId="9" fontId="3" fillId="4" borderId="32" xfId="0" applyNumberFormat="1" applyFont="1" applyFill="1" applyBorder="1" applyAlignment="1">
      <alignment horizontal="center" vertical="center" wrapText="1"/>
    </xf>
    <xf numFmtId="1" fontId="3" fillId="4" borderId="32" xfId="0" applyNumberFormat="1" applyFont="1" applyFill="1" applyBorder="1" applyAlignment="1">
      <alignment horizontal="center" vertical="center"/>
    </xf>
    <xf numFmtId="1" fontId="2" fillId="4" borderId="32" xfId="0" applyNumberFormat="1" applyFont="1" applyFill="1" applyBorder="1" applyAlignment="1">
      <alignment vertical="center"/>
    </xf>
    <xf numFmtId="1" fontId="2" fillId="4" borderId="35" xfId="0" applyNumberFormat="1" applyFont="1" applyFill="1" applyBorder="1" applyAlignment="1">
      <alignment horizontal="center" vertical="center"/>
    </xf>
    <xf numFmtId="0" fontId="2" fillId="4" borderId="57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2" fillId="4" borderId="60" xfId="0" applyFont="1" applyFill="1" applyBorder="1" applyAlignment="1">
      <alignment horizontal="center" vertical="center"/>
    </xf>
    <xf numFmtId="0" fontId="1" fillId="0" borderId="0" xfId="0" applyFont="1"/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0" fontId="18" fillId="2" borderId="18" xfId="0" applyFont="1" applyFill="1" applyBorder="1" applyAlignment="1">
      <alignment vertical="center"/>
    </xf>
    <xf numFmtId="0" fontId="18" fillId="2" borderId="63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9" fillId="0" borderId="23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vertical="center"/>
    </xf>
    <xf numFmtId="0" fontId="20" fillId="0" borderId="8" xfId="0" applyFont="1" applyBorder="1" applyAlignment="1">
      <alignment vertical="center" wrapText="1"/>
    </xf>
    <xf numFmtId="0" fontId="20" fillId="4" borderId="23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3" fillId="4" borderId="63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20" fillId="0" borderId="25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18" fillId="4" borderId="25" xfId="0" applyFont="1" applyFill="1" applyBorder="1" applyAlignment="1">
      <alignment horizontal="center" vertical="center"/>
    </xf>
    <xf numFmtId="0" fontId="23" fillId="0" borderId="2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2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2" fillId="4" borderId="63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/>
    </xf>
    <xf numFmtId="1" fontId="17" fillId="3" borderId="9" xfId="0" applyNumberFormat="1" applyFont="1" applyFill="1" applyBorder="1" applyAlignment="1">
      <alignment horizontal="center" vertical="center" wrapText="1"/>
    </xf>
    <xf numFmtId="1" fontId="17" fillId="3" borderId="8" xfId="0" applyNumberFormat="1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vertical="center"/>
    </xf>
    <xf numFmtId="1" fontId="2" fillId="3" borderId="29" xfId="0" applyNumberFormat="1" applyFont="1" applyFill="1" applyBorder="1" applyAlignment="1">
      <alignment horizontal="center" vertical="center"/>
    </xf>
    <xf numFmtId="0" fontId="2" fillId="6" borderId="8" xfId="0" applyFont="1" applyFill="1" applyBorder="1" applyAlignment="1">
      <alignment vertical="center"/>
    </xf>
    <xf numFmtId="0" fontId="2" fillId="3" borderId="4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1" fontId="3" fillId="4" borderId="2" xfId="0" applyNumberFormat="1" applyFont="1" applyFill="1" applyBorder="1" applyAlignment="1">
      <alignment horizontal="center" vertical="center" wrapText="1"/>
    </xf>
    <xf numFmtId="1" fontId="3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3" xfId="0" applyFont="1" applyFill="1" applyBorder="1" applyAlignment="1">
      <alignment horizontal="center" vertical="center"/>
    </xf>
    <xf numFmtId="0" fontId="7" fillId="4" borderId="63" xfId="0" applyFont="1" applyFill="1" applyBorder="1" applyAlignment="1">
      <alignment horizontal="center" vertical="center" wrapText="1"/>
    </xf>
    <xf numFmtId="0" fontId="7" fillId="4" borderId="64" xfId="0" applyFont="1" applyFill="1" applyBorder="1" applyAlignment="1">
      <alignment horizontal="center" vertical="center" wrapText="1"/>
    </xf>
    <xf numFmtId="0" fontId="2" fillId="4" borderId="65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9" fontId="3" fillId="4" borderId="8" xfId="0" applyNumberFormat="1" applyFont="1" applyFill="1" applyBorder="1" applyAlignment="1">
      <alignment horizontal="center" vertical="center" wrapText="1"/>
    </xf>
    <xf numFmtId="1" fontId="3" fillId="4" borderId="8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vertical="center"/>
    </xf>
    <xf numFmtId="0" fontId="2" fillId="4" borderId="10" xfId="0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vertical="center"/>
    </xf>
    <xf numFmtId="1" fontId="3" fillId="3" borderId="32" xfId="0" applyNumberFormat="1" applyFont="1" applyFill="1" applyBorder="1" applyAlignment="1">
      <alignment horizontal="center" vertical="center"/>
    </xf>
    <xf numFmtId="1" fontId="2" fillId="3" borderId="32" xfId="0" applyNumberFormat="1" applyFont="1" applyFill="1" applyBorder="1" applyAlignment="1">
      <alignment vertical="center"/>
    </xf>
    <xf numFmtId="1" fontId="2" fillId="3" borderId="34" xfId="0" applyNumberFormat="1" applyFont="1" applyFill="1" applyBorder="1" applyAlignment="1">
      <alignment vertical="center"/>
    </xf>
    <xf numFmtId="1" fontId="2" fillId="3" borderId="35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2" borderId="8" xfId="0" applyFont="1" applyFill="1" applyBorder="1" applyAlignment="1">
      <alignment horizontal="right" vertical="center"/>
    </xf>
    <xf numFmtId="0" fontId="9" fillId="2" borderId="33" xfId="0" applyFont="1" applyFill="1" applyBorder="1" applyAlignment="1">
      <alignment horizontal="right" vertical="center"/>
    </xf>
    <xf numFmtId="0" fontId="2" fillId="3" borderId="33" xfId="0" applyFont="1" applyFill="1" applyBorder="1" applyAlignment="1">
      <alignment vertical="center"/>
    </xf>
    <xf numFmtId="0" fontId="1" fillId="0" borderId="1" xfId="0" applyFont="1" applyBorder="1"/>
    <xf numFmtId="0" fontId="2" fillId="4" borderId="66" xfId="0" applyFont="1" applyFill="1" applyBorder="1" applyAlignment="1">
      <alignment vertical="center"/>
    </xf>
    <xf numFmtId="0" fontId="2" fillId="4" borderId="24" xfId="0" applyFont="1" applyFill="1" applyBorder="1" applyAlignment="1">
      <alignment vertical="center"/>
    </xf>
    <xf numFmtId="0" fontId="2" fillId="4" borderId="25" xfId="0" applyFont="1" applyFill="1" applyBorder="1" applyAlignment="1">
      <alignment horizontal="center" vertical="center"/>
    </xf>
    <xf numFmtId="1" fontId="17" fillId="3" borderId="8" xfId="0" applyNumberFormat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2" fillId="3" borderId="31" xfId="0" applyFont="1" applyFill="1" applyBorder="1" applyAlignment="1">
      <alignment vertical="center"/>
    </xf>
    <xf numFmtId="1" fontId="3" fillId="3" borderId="2" xfId="0" applyNumberFormat="1" applyFont="1" applyFill="1" applyBorder="1" applyAlignment="1">
      <alignment horizontal="center" vertical="center" wrapText="1"/>
    </xf>
    <xf numFmtId="0" fontId="2" fillId="3" borderId="66" xfId="0" applyFont="1" applyFill="1" applyBorder="1" applyAlignment="1">
      <alignment vertical="center"/>
    </xf>
    <xf numFmtId="0" fontId="2" fillId="3" borderId="24" xfId="0" applyFont="1" applyFill="1" applyBorder="1" applyAlignment="1">
      <alignment vertical="center"/>
    </xf>
    <xf numFmtId="0" fontId="2" fillId="3" borderId="25" xfId="0" applyFont="1" applyFill="1" applyBorder="1" applyAlignment="1">
      <alignment horizontal="center" vertical="center"/>
    </xf>
    <xf numFmtId="1" fontId="17" fillId="4" borderId="8" xfId="0" applyNumberFormat="1" applyFont="1" applyFill="1" applyBorder="1" applyAlignment="1">
      <alignment horizontal="center" vertical="center" wrapText="1"/>
    </xf>
    <xf numFmtId="1" fontId="17" fillId="4" borderId="8" xfId="0" applyNumberFormat="1" applyFont="1" applyFill="1" applyBorder="1" applyAlignment="1">
      <alignment horizontal="center" vertical="center"/>
    </xf>
    <xf numFmtId="1" fontId="2" fillId="4" borderId="34" xfId="0" applyNumberFormat="1" applyFont="1" applyFill="1" applyBorder="1" applyAlignment="1">
      <alignment vertical="center"/>
    </xf>
    <xf numFmtId="0" fontId="1" fillId="0" borderId="0" xfId="0" applyFont="1" applyBorder="1"/>
    <xf numFmtId="0" fontId="0" fillId="0" borderId="0" xfId="0" applyBorder="1"/>
    <xf numFmtId="0" fontId="3" fillId="2" borderId="37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4" fillId="2" borderId="5" xfId="0" applyFont="1" applyFill="1" applyBorder="1" applyAlignment="1">
      <alignment horizontal="center" textRotation="255" wrapText="1"/>
    </xf>
    <xf numFmtId="0" fontId="4" fillId="2" borderId="11" xfId="0" applyFont="1" applyFill="1" applyBorder="1" applyAlignment="1">
      <alignment horizontal="center" textRotation="255" wrapText="1"/>
    </xf>
    <xf numFmtId="0" fontId="0" fillId="0" borderId="6" xfId="0" applyBorder="1"/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41"/>
  <sheetViews>
    <sheetView workbookViewId="0">
      <selection activeCell="A2" sqref="A2:Y2"/>
    </sheetView>
  </sheetViews>
  <sheetFormatPr defaultRowHeight="15" x14ac:dyDescent="0.25"/>
  <cols>
    <col min="1" max="1" width="7.5703125" customWidth="1"/>
    <col min="2" max="2" width="33.7109375" customWidth="1"/>
    <col min="3" max="3" width="8.42578125" customWidth="1"/>
    <col min="4" max="5" width="8.140625" customWidth="1"/>
    <col min="8" max="9" width="7.5703125" customWidth="1"/>
    <col min="10" max="12" width="8.28515625" customWidth="1"/>
    <col min="13" max="13" width="7.85546875" customWidth="1"/>
    <col min="14" max="14" width="7.28515625" customWidth="1"/>
    <col min="15" max="15" width="7.7109375" customWidth="1"/>
    <col min="16" max="17" width="7.85546875" customWidth="1"/>
    <col min="18" max="18" width="8.42578125" customWidth="1"/>
    <col min="19" max="19" width="8.140625" customWidth="1"/>
    <col min="20" max="20" width="7.7109375" customWidth="1"/>
    <col min="21" max="21" width="8" customWidth="1"/>
    <col min="22" max="22" width="8.140625" customWidth="1"/>
    <col min="23" max="23" width="7.85546875" customWidth="1"/>
    <col min="24" max="24" width="8.28515625" customWidth="1"/>
    <col min="25" max="25" width="7.7109375" customWidth="1"/>
  </cols>
  <sheetData>
    <row r="1" spans="1:27" x14ac:dyDescent="0.25">
      <c r="A1" s="435" t="s">
        <v>0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  <c r="W1" s="435"/>
      <c r="X1" s="435"/>
      <c r="Y1" s="435"/>
      <c r="Z1" s="1"/>
    </row>
    <row r="2" spans="1:27" x14ac:dyDescent="0.25">
      <c r="A2" s="435" t="s">
        <v>151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  <c r="S2" s="435"/>
      <c r="T2" s="435"/>
      <c r="U2" s="435"/>
      <c r="V2" s="435"/>
      <c r="W2" s="435"/>
      <c r="X2" s="435"/>
      <c r="Y2" s="435"/>
      <c r="Z2" s="1"/>
    </row>
    <row r="3" spans="1:27" ht="15.75" thickBot="1" x14ac:dyDescent="0.3">
      <c r="A3" s="435"/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435"/>
      <c r="U3" s="435"/>
      <c r="V3" s="435"/>
      <c r="W3" s="435"/>
      <c r="X3" s="435"/>
      <c r="Y3" s="435"/>
      <c r="Z3" s="1"/>
    </row>
    <row r="4" spans="1:27" x14ac:dyDescent="0.25">
      <c r="A4" s="436"/>
      <c r="B4" s="438"/>
      <c r="C4" s="440" t="s">
        <v>1</v>
      </c>
      <c r="D4" s="440"/>
      <c r="E4" s="440"/>
      <c r="F4" s="440"/>
      <c r="G4" s="441"/>
      <c r="H4" s="444" t="s">
        <v>135</v>
      </c>
      <c r="I4" s="445"/>
      <c r="J4" s="445"/>
      <c r="K4" s="445"/>
      <c r="L4" s="445"/>
      <c r="M4" s="446"/>
      <c r="N4" s="444" t="s">
        <v>136</v>
      </c>
      <c r="O4" s="445"/>
      <c r="P4" s="445"/>
      <c r="Q4" s="445"/>
      <c r="R4" s="445"/>
      <c r="S4" s="446"/>
      <c r="T4" s="444" t="s">
        <v>137</v>
      </c>
      <c r="U4" s="445"/>
      <c r="V4" s="445"/>
      <c r="W4" s="445"/>
      <c r="X4" s="445"/>
      <c r="Y4" s="447"/>
      <c r="Z4" s="449" t="s">
        <v>2</v>
      </c>
      <c r="AA4" s="451"/>
    </row>
    <row r="5" spans="1:27" x14ac:dyDescent="0.25">
      <c r="A5" s="437"/>
      <c r="B5" s="439"/>
      <c r="C5" s="442"/>
      <c r="D5" s="442"/>
      <c r="E5" s="442"/>
      <c r="F5" s="442"/>
      <c r="G5" s="443"/>
      <c r="H5" s="437" t="s">
        <v>3</v>
      </c>
      <c r="I5" s="452"/>
      <c r="J5" s="452"/>
      <c r="K5" s="452" t="s">
        <v>4</v>
      </c>
      <c r="L5" s="452"/>
      <c r="M5" s="453"/>
      <c r="N5" s="437" t="s">
        <v>5</v>
      </c>
      <c r="O5" s="452"/>
      <c r="P5" s="452"/>
      <c r="Q5" s="452" t="s">
        <v>6</v>
      </c>
      <c r="R5" s="452"/>
      <c r="S5" s="453"/>
      <c r="T5" s="437" t="s">
        <v>7</v>
      </c>
      <c r="U5" s="452"/>
      <c r="V5" s="452"/>
      <c r="W5" s="452" t="s">
        <v>8</v>
      </c>
      <c r="X5" s="452"/>
      <c r="Y5" s="454"/>
      <c r="Z5" s="450"/>
      <c r="AA5" s="451"/>
    </row>
    <row r="6" spans="1:27" x14ac:dyDescent="0.25">
      <c r="A6" s="437"/>
      <c r="B6" s="439"/>
      <c r="C6" s="442"/>
      <c r="D6" s="442"/>
      <c r="E6" s="442"/>
      <c r="F6" s="442"/>
      <c r="G6" s="443"/>
      <c r="H6" s="437"/>
      <c r="I6" s="452"/>
      <c r="J6" s="452"/>
      <c r="K6" s="452"/>
      <c r="L6" s="452"/>
      <c r="M6" s="453"/>
      <c r="N6" s="437"/>
      <c r="O6" s="452"/>
      <c r="P6" s="452"/>
      <c r="Q6" s="452"/>
      <c r="R6" s="452"/>
      <c r="S6" s="453"/>
      <c r="T6" s="437"/>
      <c r="U6" s="452"/>
      <c r="V6" s="452"/>
      <c r="W6" s="452"/>
      <c r="X6" s="452"/>
      <c r="Y6" s="454"/>
      <c r="Z6" s="450"/>
      <c r="AA6" s="451"/>
    </row>
    <row r="7" spans="1:27" ht="23.25" thickBot="1" x14ac:dyDescent="0.3">
      <c r="A7" s="2"/>
      <c r="B7" s="3"/>
      <c r="C7" s="4" t="s">
        <v>9</v>
      </c>
      <c r="D7" s="5" t="s">
        <v>10</v>
      </c>
      <c r="E7" s="3" t="s">
        <v>11</v>
      </c>
      <c r="F7" s="4" t="s">
        <v>12</v>
      </c>
      <c r="G7" s="6" t="s">
        <v>13</v>
      </c>
      <c r="H7" s="7" t="s">
        <v>14</v>
      </c>
      <c r="I7" s="8" t="s">
        <v>10</v>
      </c>
      <c r="J7" s="9" t="s">
        <v>15</v>
      </c>
      <c r="K7" s="8" t="s">
        <v>14</v>
      </c>
      <c r="L7" s="8" t="s">
        <v>10</v>
      </c>
      <c r="M7" s="10" t="s">
        <v>15</v>
      </c>
      <c r="N7" s="7" t="s">
        <v>14</v>
      </c>
      <c r="O7" s="8" t="s">
        <v>10</v>
      </c>
      <c r="P7" s="9" t="s">
        <v>15</v>
      </c>
      <c r="Q7" s="8" t="s">
        <v>14</v>
      </c>
      <c r="R7" s="8" t="s">
        <v>10</v>
      </c>
      <c r="S7" s="10" t="s">
        <v>15</v>
      </c>
      <c r="T7" s="7" t="s">
        <v>14</v>
      </c>
      <c r="U7" s="8" t="s">
        <v>10</v>
      </c>
      <c r="V7" s="9" t="s">
        <v>15</v>
      </c>
      <c r="W7" s="8" t="s">
        <v>14</v>
      </c>
      <c r="X7" s="8" t="s">
        <v>10</v>
      </c>
      <c r="Y7" s="11" t="s">
        <v>15</v>
      </c>
      <c r="Z7" s="450"/>
      <c r="AA7" s="451"/>
    </row>
    <row r="8" spans="1:27" ht="15.75" thickBot="1" x14ac:dyDescent="0.3">
      <c r="A8" s="12" t="s">
        <v>16</v>
      </c>
      <c r="B8" s="13"/>
      <c r="C8" s="14"/>
      <c r="D8" s="14"/>
      <c r="E8" s="14" t="s">
        <v>17</v>
      </c>
      <c r="F8" s="15"/>
      <c r="G8" s="15"/>
      <c r="H8" s="16"/>
      <c r="I8" s="14"/>
      <c r="J8" s="14"/>
      <c r="K8" s="14"/>
      <c r="L8" s="14"/>
      <c r="M8" s="17"/>
      <c r="N8" s="18"/>
      <c r="O8" s="14"/>
      <c r="P8" s="14"/>
      <c r="Q8" s="14"/>
      <c r="R8" s="14"/>
      <c r="S8" s="17"/>
      <c r="T8" s="18"/>
      <c r="U8" s="14"/>
      <c r="V8" s="14"/>
      <c r="W8" s="14"/>
      <c r="X8" s="14"/>
      <c r="Y8" s="14"/>
      <c r="Z8" s="19"/>
    </row>
    <row r="9" spans="1:27" x14ac:dyDescent="0.25">
      <c r="A9" s="20">
        <v>1</v>
      </c>
      <c r="B9" s="21" t="s">
        <v>18</v>
      </c>
      <c r="C9" s="22">
        <f t="shared" ref="C9:D10" si="0">H9+K9+N9+Q9+T9+W9</f>
        <v>15</v>
      </c>
      <c r="D9" s="22">
        <f t="shared" si="0"/>
        <v>0</v>
      </c>
      <c r="E9" s="23">
        <f>C9+D9</f>
        <v>15</v>
      </c>
      <c r="F9" s="24" t="s">
        <v>19</v>
      </c>
      <c r="G9" s="25">
        <v>10</v>
      </c>
      <c r="H9" s="26"/>
      <c r="I9" s="27"/>
      <c r="J9" s="28"/>
      <c r="K9" s="27"/>
      <c r="L9" s="27"/>
      <c r="M9" s="29"/>
      <c r="N9" s="26"/>
      <c r="O9" s="27"/>
      <c r="P9" s="28"/>
      <c r="Q9" s="27">
        <v>15</v>
      </c>
      <c r="R9" s="27">
        <v>0</v>
      </c>
      <c r="S9" s="29">
        <v>1</v>
      </c>
      <c r="T9" s="26"/>
      <c r="U9" s="27"/>
      <c r="V9" s="28"/>
      <c r="W9" s="27"/>
      <c r="X9" s="27"/>
      <c r="Y9" s="30"/>
      <c r="Z9" s="31">
        <v>1</v>
      </c>
    </row>
    <row r="10" spans="1:27" x14ac:dyDescent="0.25">
      <c r="A10" s="32">
        <v>2</v>
      </c>
      <c r="B10" s="33" t="s">
        <v>20</v>
      </c>
      <c r="C10" s="34">
        <f t="shared" si="0"/>
        <v>5</v>
      </c>
      <c r="D10" s="34">
        <f t="shared" si="0"/>
        <v>10</v>
      </c>
      <c r="E10" s="35">
        <f>C10+D10</f>
        <v>15</v>
      </c>
      <c r="F10" s="24" t="s">
        <v>19</v>
      </c>
      <c r="G10" s="36">
        <v>10</v>
      </c>
      <c r="H10" s="32"/>
      <c r="I10" s="37"/>
      <c r="J10" s="38"/>
      <c r="K10" s="37"/>
      <c r="L10" s="37"/>
      <c r="M10" s="39"/>
      <c r="N10" s="32"/>
      <c r="O10" s="37"/>
      <c r="P10" s="38"/>
      <c r="Q10" s="37"/>
      <c r="R10" s="37"/>
      <c r="S10" s="39"/>
      <c r="T10" s="32">
        <v>5</v>
      </c>
      <c r="U10" s="37">
        <v>10</v>
      </c>
      <c r="V10" s="38">
        <v>1</v>
      </c>
      <c r="W10" s="37"/>
      <c r="X10" s="37"/>
      <c r="Y10" s="40"/>
      <c r="Z10" s="41">
        <v>1</v>
      </c>
    </row>
    <row r="11" spans="1:27" x14ac:dyDescent="0.25">
      <c r="A11" s="32">
        <v>3</v>
      </c>
      <c r="B11" s="33" t="s">
        <v>21</v>
      </c>
      <c r="C11" s="34">
        <v>15</v>
      </c>
      <c r="D11" s="34">
        <v>60</v>
      </c>
      <c r="E11" s="35">
        <f>C11+D11</f>
        <v>75</v>
      </c>
      <c r="F11" s="24" t="s">
        <v>19</v>
      </c>
      <c r="G11" s="36">
        <v>75</v>
      </c>
      <c r="H11" s="32"/>
      <c r="I11" s="37"/>
      <c r="J11" s="38"/>
      <c r="K11" s="37"/>
      <c r="L11" s="37"/>
      <c r="M11" s="39"/>
      <c r="N11" s="32">
        <v>0</v>
      </c>
      <c r="O11" s="37">
        <v>20</v>
      </c>
      <c r="P11" s="38">
        <v>1</v>
      </c>
      <c r="Q11" s="37">
        <v>0</v>
      </c>
      <c r="R11" s="37">
        <v>20</v>
      </c>
      <c r="S11" s="39">
        <v>2</v>
      </c>
      <c r="T11" s="32">
        <v>15</v>
      </c>
      <c r="U11" s="37">
        <v>20</v>
      </c>
      <c r="V11" s="38">
        <v>3</v>
      </c>
      <c r="W11" s="37"/>
      <c r="X11" s="37"/>
      <c r="Y11" s="40"/>
      <c r="Z11" s="41">
        <v>6</v>
      </c>
    </row>
    <row r="12" spans="1:27" ht="25.5" x14ac:dyDescent="0.25">
      <c r="A12" s="42">
        <v>4</v>
      </c>
      <c r="B12" s="43" t="s">
        <v>22</v>
      </c>
      <c r="C12" s="22">
        <v>0</v>
      </c>
      <c r="D12" s="22">
        <v>15</v>
      </c>
      <c r="E12" s="23">
        <v>15</v>
      </c>
      <c r="F12" s="44" t="s">
        <v>23</v>
      </c>
      <c r="G12" s="45">
        <v>85</v>
      </c>
      <c r="H12" s="32"/>
      <c r="I12" s="37"/>
      <c r="J12" s="46"/>
      <c r="K12" s="37"/>
      <c r="L12" s="37"/>
      <c r="M12" s="47"/>
      <c r="N12" s="32"/>
      <c r="O12" s="37"/>
      <c r="P12" s="46"/>
      <c r="Q12" s="37"/>
      <c r="R12" s="37"/>
      <c r="S12" s="47"/>
      <c r="T12" s="32">
        <v>0</v>
      </c>
      <c r="U12" s="37">
        <v>15</v>
      </c>
      <c r="V12" s="46">
        <v>2</v>
      </c>
      <c r="W12" s="37">
        <v>0</v>
      </c>
      <c r="X12" s="37" t="s">
        <v>24</v>
      </c>
      <c r="Y12" s="48">
        <v>2</v>
      </c>
      <c r="Z12" s="49">
        <v>4</v>
      </c>
    </row>
    <row r="13" spans="1:27" x14ac:dyDescent="0.25">
      <c r="A13" s="42">
        <v>5</v>
      </c>
      <c r="B13" s="43" t="s">
        <v>25</v>
      </c>
      <c r="C13" s="22">
        <v>0</v>
      </c>
      <c r="D13" s="22">
        <v>0</v>
      </c>
      <c r="E13" s="23">
        <v>0</v>
      </c>
      <c r="F13" s="44" t="s">
        <v>12</v>
      </c>
      <c r="G13" s="45">
        <v>150</v>
      </c>
      <c r="H13" s="32"/>
      <c r="I13" s="37"/>
      <c r="J13" s="46"/>
      <c r="K13" s="37"/>
      <c r="L13" s="37"/>
      <c r="M13" s="47"/>
      <c r="N13" s="32"/>
      <c r="O13" s="37"/>
      <c r="P13" s="46"/>
      <c r="Q13" s="37"/>
      <c r="R13" s="37"/>
      <c r="S13" s="47"/>
      <c r="T13" s="32"/>
      <c r="U13" s="37"/>
      <c r="V13" s="46"/>
      <c r="W13" s="37">
        <v>0</v>
      </c>
      <c r="X13" s="37" t="s">
        <v>26</v>
      </c>
      <c r="Y13" s="48">
        <v>6</v>
      </c>
      <c r="Z13" s="49">
        <v>6</v>
      </c>
    </row>
    <row r="14" spans="1:27" x14ac:dyDescent="0.25">
      <c r="A14" s="32"/>
      <c r="B14" s="54" t="s">
        <v>27</v>
      </c>
      <c r="C14" s="55">
        <f>SUM(C9:C13)</f>
        <v>35</v>
      </c>
      <c r="D14" s="55">
        <f>SUM(D9:D13)</f>
        <v>85</v>
      </c>
      <c r="E14" s="56">
        <f>C14+D14</f>
        <v>120</v>
      </c>
      <c r="F14" s="57"/>
      <c r="G14" s="58">
        <f t="shared" ref="G14:Z14" si="1">SUM(G9:G13)</f>
        <v>330</v>
      </c>
      <c r="H14" s="59">
        <f t="shared" si="1"/>
        <v>0</v>
      </c>
      <c r="I14" s="56">
        <f t="shared" si="1"/>
        <v>0</v>
      </c>
      <c r="J14" s="56">
        <f t="shared" si="1"/>
        <v>0</v>
      </c>
      <c r="K14" s="56">
        <f t="shared" si="1"/>
        <v>0</v>
      </c>
      <c r="L14" s="56">
        <f t="shared" si="1"/>
        <v>0</v>
      </c>
      <c r="M14" s="60">
        <f t="shared" si="1"/>
        <v>0</v>
      </c>
      <c r="N14" s="59">
        <f t="shared" si="1"/>
        <v>0</v>
      </c>
      <c r="O14" s="56">
        <f t="shared" si="1"/>
        <v>20</v>
      </c>
      <c r="P14" s="56">
        <f t="shared" si="1"/>
        <v>1</v>
      </c>
      <c r="Q14" s="56">
        <f t="shared" si="1"/>
        <v>15</v>
      </c>
      <c r="R14" s="56">
        <f t="shared" si="1"/>
        <v>20</v>
      </c>
      <c r="S14" s="60">
        <f t="shared" si="1"/>
        <v>3</v>
      </c>
      <c r="T14" s="59">
        <f t="shared" si="1"/>
        <v>20</v>
      </c>
      <c r="U14" s="56">
        <f t="shared" si="1"/>
        <v>45</v>
      </c>
      <c r="V14" s="56">
        <f t="shared" si="1"/>
        <v>6</v>
      </c>
      <c r="W14" s="56">
        <f t="shared" si="1"/>
        <v>0</v>
      </c>
      <c r="X14" s="56">
        <f t="shared" si="1"/>
        <v>0</v>
      </c>
      <c r="Y14" s="61">
        <f t="shared" si="1"/>
        <v>8</v>
      </c>
      <c r="Z14" s="62">
        <f t="shared" si="1"/>
        <v>18</v>
      </c>
    </row>
    <row r="15" spans="1:27" ht="15.75" thickBot="1" x14ac:dyDescent="0.3">
      <c r="A15" s="63"/>
      <c r="B15" s="64" t="s">
        <v>28</v>
      </c>
      <c r="C15" s="65">
        <f>C14/E14</f>
        <v>0.29166666666666669</v>
      </c>
      <c r="D15" s="65">
        <f>D14/E14</f>
        <v>0.70833333333333337</v>
      </c>
      <c r="E15" s="66"/>
      <c r="F15" s="67"/>
      <c r="G15" s="68"/>
      <c r="H15" s="69"/>
      <c r="I15" s="66"/>
      <c r="J15" s="70"/>
      <c r="K15" s="66"/>
      <c r="L15" s="66"/>
      <c r="M15" s="71"/>
      <c r="N15" s="69"/>
      <c r="O15" s="66"/>
      <c r="P15" s="70"/>
      <c r="Q15" s="66"/>
      <c r="R15" s="66"/>
      <c r="S15" s="71"/>
      <c r="T15" s="69"/>
      <c r="U15" s="66"/>
      <c r="V15" s="70"/>
      <c r="W15" s="66"/>
      <c r="X15" s="66"/>
      <c r="Y15" s="72"/>
      <c r="Z15" s="73"/>
    </row>
    <row r="16" spans="1:27" ht="16.5" thickBot="1" x14ac:dyDescent="0.3">
      <c r="A16" s="74"/>
      <c r="B16" s="75" t="s">
        <v>29</v>
      </c>
      <c r="C16" s="76"/>
      <c r="D16" s="76"/>
      <c r="E16" s="77"/>
      <c r="F16" s="78"/>
      <c r="G16" s="79"/>
      <c r="H16" s="74"/>
      <c r="I16" s="80"/>
      <c r="J16" s="81"/>
      <c r="K16" s="80"/>
      <c r="L16" s="80"/>
      <c r="M16" s="82"/>
      <c r="N16" s="74"/>
      <c r="O16" s="80"/>
      <c r="P16" s="81"/>
      <c r="Q16" s="80"/>
      <c r="R16" s="80"/>
      <c r="S16" s="82"/>
      <c r="T16" s="74"/>
      <c r="U16" s="80"/>
      <c r="V16" s="81"/>
      <c r="W16" s="80"/>
      <c r="X16" s="80"/>
      <c r="Y16" s="83"/>
      <c r="Z16" s="84"/>
    </row>
    <row r="17" spans="1:26" x14ac:dyDescent="0.25">
      <c r="A17" s="26">
        <v>1</v>
      </c>
      <c r="B17" s="85" t="s">
        <v>30</v>
      </c>
      <c r="C17" s="86">
        <v>25</v>
      </c>
      <c r="D17" s="86">
        <v>40</v>
      </c>
      <c r="E17" s="87">
        <f>C17+D17</f>
        <v>65</v>
      </c>
      <c r="F17" s="88" t="s">
        <v>12</v>
      </c>
      <c r="G17" s="89">
        <v>60</v>
      </c>
      <c r="H17" s="26">
        <v>15</v>
      </c>
      <c r="I17" s="27">
        <v>20</v>
      </c>
      <c r="J17" s="28">
        <v>2</v>
      </c>
      <c r="K17" s="27">
        <v>10</v>
      </c>
      <c r="L17" s="27">
        <v>20</v>
      </c>
      <c r="M17" s="29">
        <v>3</v>
      </c>
      <c r="N17" s="26"/>
      <c r="O17" s="27"/>
      <c r="P17" s="28"/>
      <c r="Q17" s="27"/>
      <c r="R17" s="27"/>
      <c r="S17" s="29"/>
      <c r="T17" s="26"/>
      <c r="U17" s="27"/>
      <c r="V17" s="28"/>
      <c r="W17" s="27"/>
      <c r="X17" s="27"/>
      <c r="Y17" s="30"/>
      <c r="Z17" s="90">
        <v>5</v>
      </c>
    </row>
    <row r="18" spans="1:26" x14ac:dyDescent="0.25">
      <c r="A18" s="32">
        <v>2</v>
      </c>
      <c r="B18" s="91" t="s">
        <v>31</v>
      </c>
      <c r="C18" s="34">
        <v>15</v>
      </c>
      <c r="D18" s="34">
        <f t="shared" ref="D18:D27" si="2">I18+L18+O18+R18+U18+X18</f>
        <v>15</v>
      </c>
      <c r="E18" s="35">
        <f t="shared" ref="E18:E27" si="3">C18+D18</f>
        <v>30</v>
      </c>
      <c r="F18" s="24" t="s">
        <v>19</v>
      </c>
      <c r="G18" s="36">
        <v>20</v>
      </c>
      <c r="H18" s="32"/>
      <c r="I18" s="37"/>
      <c r="J18" s="38"/>
      <c r="K18" s="37">
        <v>15</v>
      </c>
      <c r="L18" s="37">
        <v>15</v>
      </c>
      <c r="M18" s="39">
        <v>2</v>
      </c>
      <c r="N18" s="32"/>
      <c r="O18" s="37"/>
      <c r="P18" s="38"/>
      <c r="Q18" s="37"/>
      <c r="R18" s="37"/>
      <c r="S18" s="39"/>
      <c r="T18" s="32"/>
      <c r="U18" s="37"/>
      <c r="V18" s="38"/>
      <c r="W18" s="37"/>
      <c r="X18" s="37"/>
      <c r="Y18" s="40"/>
      <c r="Z18" s="41">
        <v>2</v>
      </c>
    </row>
    <row r="19" spans="1:26" x14ac:dyDescent="0.25">
      <c r="A19" s="20">
        <v>3</v>
      </c>
      <c r="B19" s="92" t="s">
        <v>32</v>
      </c>
      <c r="C19" s="22">
        <v>25</v>
      </c>
      <c r="D19" s="22">
        <v>40</v>
      </c>
      <c r="E19" s="23">
        <f t="shared" si="3"/>
        <v>65</v>
      </c>
      <c r="F19" s="24" t="s">
        <v>12</v>
      </c>
      <c r="G19" s="25">
        <v>60</v>
      </c>
      <c r="H19" s="20"/>
      <c r="I19" s="93"/>
      <c r="J19" s="94"/>
      <c r="K19" s="93"/>
      <c r="L19" s="93"/>
      <c r="M19" s="95"/>
      <c r="N19" s="20">
        <v>10</v>
      </c>
      <c r="O19" s="93">
        <v>15</v>
      </c>
      <c r="P19" s="94">
        <v>2</v>
      </c>
      <c r="Q19" s="93">
        <v>15</v>
      </c>
      <c r="R19" s="93">
        <v>25</v>
      </c>
      <c r="S19" s="95">
        <v>3</v>
      </c>
      <c r="T19" s="20"/>
      <c r="U19" s="93"/>
      <c r="V19" s="94"/>
      <c r="W19" s="93"/>
      <c r="X19" s="93"/>
      <c r="Y19" s="96"/>
      <c r="Z19" s="31">
        <v>5</v>
      </c>
    </row>
    <row r="20" spans="1:26" x14ac:dyDescent="0.25">
      <c r="A20" s="32">
        <v>4</v>
      </c>
      <c r="B20" s="97" t="s">
        <v>33</v>
      </c>
      <c r="C20" s="22">
        <v>15</v>
      </c>
      <c r="D20" s="22">
        <f t="shared" si="2"/>
        <v>30</v>
      </c>
      <c r="E20" s="23">
        <f t="shared" si="3"/>
        <v>45</v>
      </c>
      <c r="F20" s="53" t="s">
        <v>12</v>
      </c>
      <c r="G20" s="36">
        <v>30</v>
      </c>
      <c r="H20" s="32"/>
      <c r="I20" s="37"/>
      <c r="J20" s="38"/>
      <c r="K20" s="37"/>
      <c r="L20" s="37"/>
      <c r="M20" s="39"/>
      <c r="N20" s="32">
        <v>15</v>
      </c>
      <c r="O20" s="37">
        <v>30</v>
      </c>
      <c r="P20" s="38">
        <v>3</v>
      </c>
      <c r="Q20" s="37"/>
      <c r="R20" s="37"/>
      <c r="S20" s="39"/>
      <c r="T20" s="32"/>
      <c r="U20" s="37"/>
      <c r="V20" s="38"/>
      <c r="W20" s="37"/>
      <c r="X20" s="37"/>
      <c r="Y20" s="40"/>
      <c r="Z20" s="41">
        <v>3</v>
      </c>
    </row>
    <row r="21" spans="1:26" x14ac:dyDescent="0.25">
      <c r="A21" s="20">
        <v>5</v>
      </c>
      <c r="B21" s="97" t="s">
        <v>34</v>
      </c>
      <c r="C21" s="22">
        <v>20</v>
      </c>
      <c r="D21" s="22">
        <v>25</v>
      </c>
      <c r="E21" s="23">
        <v>45</v>
      </c>
      <c r="F21" s="53" t="s">
        <v>12</v>
      </c>
      <c r="G21" s="36">
        <v>30</v>
      </c>
      <c r="H21" s="32"/>
      <c r="I21" s="37"/>
      <c r="J21" s="38"/>
      <c r="K21" s="37">
        <v>20</v>
      </c>
      <c r="L21" s="37">
        <v>25</v>
      </c>
      <c r="M21" s="39">
        <v>3</v>
      </c>
      <c r="N21" s="32"/>
      <c r="O21" s="37"/>
      <c r="P21" s="38"/>
      <c r="Q21" s="37"/>
      <c r="R21" s="37"/>
      <c r="S21" s="39"/>
      <c r="T21" s="32"/>
      <c r="U21" s="37"/>
      <c r="V21" s="38"/>
      <c r="W21" s="37"/>
      <c r="X21" s="37"/>
      <c r="Y21" s="40"/>
      <c r="Z21" s="41">
        <v>3</v>
      </c>
    </row>
    <row r="22" spans="1:26" x14ac:dyDescent="0.25">
      <c r="A22" s="20">
        <v>6</v>
      </c>
      <c r="B22" s="97" t="s">
        <v>35</v>
      </c>
      <c r="C22" s="22">
        <v>15</v>
      </c>
      <c r="D22" s="22">
        <v>20</v>
      </c>
      <c r="E22" s="23">
        <v>35</v>
      </c>
      <c r="F22" s="24" t="s">
        <v>19</v>
      </c>
      <c r="G22" s="36">
        <v>35</v>
      </c>
      <c r="H22" s="32"/>
      <c r="I22" s="37"/>
      <c r="J22" s="38"/>
      <c r="K22" s="37">
        <v>15</v>
      </c>
      <c r="L22" s="37">
        <v>20</v>
      </c>
      <c r="M22" s="39">
        <v>3</v>
      </c>
      <c r="N22" s="32"/>
      <c r="O22" s="37"/>
      <c r="P22" s="38"/>
      <c r="Q22" s="37"/>
      <c r="R22" s="37"/>
      <c r="S22" s="39"/>
      <c r="T22" s="32"/>
      <c r="U22" s="37"/>
      <c r="V22" s="38"/>
      <c r="W22" s="37"/>
      <c r="X22" s="37"/>
      <c r="Y22" s="40"/>
      <c r="Z22" s="41">
        <v>3</v>
      </c>
    </row>
    <row r="23" spans="1:26" x14ac:dyDescent="0.25">
      <c r="A23" s="32">
        <v>7</v>
      </c>
      <c r="B23" s="92" t="s">
        <v>36</v>
      </c>
      <c r="C23" s="22">
        <v>10</v>
      </c>
      <c r="D23" s="22">
        <f t="shared" si="2"/>
        <v>15</v>
      </c>
      <c r="E23" s="23">
        <v>25</v>
      </c>
      <c r="F23" s="24" t="s">
        <v>19</v>
      </c>
      <c r="G23" s="36">
        <v>25</v>
      </c>
      <c r="H23" s="32">
        <v>10</v>
      </c>
      <c r="I23" s="37">
        <v>15</v>
      </c>
      <c r="J23" s="38">
        <v>2</v>
      </c>
      <c r="K23" s="37"/>
      <c r="L23" s="37"/>
      <c r="M23" s="39"/>
      <c r="N23" s="32"/>
      <c r="O23" s="37"/>
      <c r="P23" s="38"/>
      <c r="Q23" s="37"/>
      <c r="R23" s="37"/>
      <c r="S23" s="39"/>
      <c r="T23" s="32"/>
      <c r="U23" s="37"/>
      <c r="V23" s="38"/>
      <c r="W23" s="37"/>
      <c r="X23" s="37"/>
      <c r="Y23" s="40"/>
      <c r="Z23" s="41">
        <v>2</v>
      </c>
    </row>
    <row r="24" spans="1:26" x14ac:dyDescent="0.25">
      <c r="A24" s="20">
        <v>8</v>
      </c>
      <c r="B24" s="97" t="s">
        <v>37</v>
      </c>
      <c r="C24" s="22">
        <v>25</v>
      </c>
      <c r="D24" s="22">
        <f t="shared" si="2"/>
        <v>0</v>
      </c>
      <c r="E24" s="23">
        <f t="shared" si="3"/>
        <v>25</v>
      </c>
      <c r="F24" s="24" t="s">
        <v>19</v>
      </c>
      <c r="G24" s="36">
        <v>25</v>
      </c>
      <c r="H24" s="32">
        <v>25</v>
      </c>
      <c r="I24" s="37">
        <v>0</v>
      </c>
      <c r="J24" s="98">
        <v>2</v>
      </c>
      <c r="K24" s="37"/>
      <c r="L24" s="37"/>
      <c r="M24" s="99"/>
      <c r="N24" s="32"/>
      <c r="O24" s="37"/>
      <c r="P24" s="98"/>
      <c r="Q24" s="37"/>
      <c r="R24" s="37"/>
      <c r="S24" s="99"/>
      <c r="T24" s="32"/>
      <c r="U24" s="37"/>
      <c r="V24" s="98"/>
      <c r="W24" s="37"/>
      <c r="X24" s="37"/>
      <c r="Y24" s="100"/>
      <c r="Z24" s="101">
        <v>2</v>
      </c>
    </row>
    <row r="25" spans="1:26" x14ac:dyDescent="0.25">
      <c r="A25" s="32">
        <v>9</v>
      </c>
      <c r="B25" s="97" t="s">
        <v>38</v>
      </c>
      <c r="C25" s="22">
        <v>10</v>
      </c>
      <c r="D25" s="22">
        <v>15</v>
      </c>
      <c r="E25" s="23">
        <f t="shared" si="3"/>
        <v>25</v>
      </c>
      <c r="F25" s="24" t="s">
        <v>19</v>
      </c>
      <c r="G25" s="36">
        <v>25</v>
      </c>
      <c r="H25" s="32"/>
      <c r="I25" s="37"/>
      <c r="J25" s="38"/>
      <c r="K25" s="37"/>
      <c r="L25" s="37"/>
      <c r="M25" s="39"/>
      <c r="N25" s="32"/>
      <c r="O25" s="37"/>
      <c r="P25" s="38"/>
      <c r="Q25" s="37"/>
      <c r="R25" s="37"/>
      <c r="S25" s="39"/>
      <c r="T25" s="32">
        <v>10</v>
      </c>
      <c r="U25" s="37">
        <v>15</v>
      </c>
      <c r="V25" s="38">
        <v>2</v>
      </c>
      <c r="W25" s="37"/>
      <c r="X25" s="37"/>
      <c r="Y25" s="40"/>
      <c r="Z25" s="41">
        <v>2</v>
      </c>
    </row>
    <row r="26" spans="1:26" x14ac:dyDescent="0.25">
      <c r="A26" s="32">
        <v>10</v>
      </c>
      <c r="B26" s="97" t="s">
        <v>39</v>
      </c>
      <c r="C26" s="22">
        <v>15</v>
      </c>
      <c r="D26" s="22">
        <f t="shared" si="2"/>
        <v>0</v>
      </c>
      <c r="E26" s="23">
        <v>15</v>
      </c>
      <c r="F26" s="24" t="s">
        <v>19</v>
      </c>
      <c r="G26" s="36">
        <v>10</v>
      </c>
      <c r="H26" s="32"/>
      <c r="I26" s="37"/>
      <c r="J26" s="38"/>
      <c r="K26" s="37"/>
      <c r="L26" s="37"/>
      <c r="M26" s="39"/>
      <c r="N26" s="32"/>
      <c r="O26" s="37"/>
      <c r="P26" s="38"/>
      <c r="Q26" s="37"/>
      <c r="R26" s="37"/>
      <c r="S26" s="39"/>
      <c r="T26" s="32"/>
      <c r="U26" s="37"/>
      <c r="V26" s="38"/>
      <c r="W26" s="37">
        <v>15</v>
      </c>
      <c r="X26" s="37">
        <v>0</v>
      </c>
      <c r="Y26" s="40">
        <v>1</v>
      </c>
      <c r="Z26" s="41">
        <v>1</v>
      </c>
    </row>
    <row r="27" spans="1:26" x14ac:dyDescent="0.25">
      <c r="A27" s="20">
        <v>11</v>
      </c>
      <c r="B27" s="97" t="s">
        <v>40</v>
      </c>
      <c r="C27" s="22">
        <v>15</v>
      </c>
      <c r="D27" s="22">
        <f t="shared" si="2"/>
        <v>0</v>
      </c>
      <c r="E27" s="23">
        <f t="shared" si="3"/>
        <v>15</v>
      </c>
      <c r="F27" s="24" t="s">
        <v>19</v>
      </c>
      <c r="G27" s="36">
        <v>10</v>
      </c>
      <c r="H27" s="32">
        <v>15</v>
      </c>
      <c r="I27" s="37">
        <v>0</v>
      </c>
      <c r="J27" s="38">
        <v>1</v>
      </c>
      <c r="K27" s="37"/>
      <c r="L27" s="37"/>
      <c r="M27" s="39"/>
      <c r="N27" s="32"/>
      <c r="O27" s="37"/>
      <c r="P27" s="102"/>
      <c r="Q27" s="37"/>
      <c r="R27" s="38"/>
      <c r="S27" s="39"/>
      <c r="T27" s="32"/>
      <c r="U27" s="37"/>
      <c r="V27" s="38"/>
      <c r="W27" s="37"/>
      <c r="X27" s="37"/>
      <c r="Y27" s="40"/>
      <c r="Z27" s="41">
        <v>1</v>
      </c>
    </row>
    <row r="28" spans="1:26" x14ac:dyDescent="0.25">
      <c r="A28" s="32"/>
      <c r="B28" s="106" t="s">
        <v>41</v>
      </c>
      <c r="C28" s="55">
        <f>SUM(C17:C27)</f>
        <v>190</v>
      </c>
      <c r="D28" s="55">
        <f>SUM(D17:D27)</f>
        <v>200</v>
      </c>
      <c r="E28" s="56">
        <f>C28+D28</f>
        <v>390</v>
      </c>
      <c r="F28" s="35"/>
      <c r="G28" s="107">
        <f t="shared" ref="G28:Z28" si="4">SUM(G17:G27)</f>
        <v>330</v>
      </c>
      <c r="H28" s="108">
        <f t="shared" si="4"/>
        <v>65</v>
      </c>
      <c r="I28" s="35">
        <f t="shared" si="4"/>
        <v>35</v>
      </c>
      <c r="J28" s="35">
        <f t="shared" si="4"/>
        <v>7</v>
      </c>
      <c r="K28" s="35">
        <f t="shared" si="4"/>
        <v>60</v>
      </c>
      <c r="L28" s="35">
        <f t="shared" si="4"/>
        <v>80</v>
      </c>
      <c r="M28" s="109">
        <f t="shared" si="4"/>
        <v>11</v>
      </c>
      <c r="N28" s="108">
        <f t="shared" si="4"/>
        <v>25</v>
      </c>
      <c r="O28" s="35">
        <f t="shared" si="4"/>
        <v>45</v>
      </c>
      <c r="P28" s="35">
        <f t="shared" si="4"/>
        <v>5</v>
      </c>
      <c r="Q28" s="35">
        <f t="shared" si="4"/>
        <v>15</v>
      </c>
      <c r="R28" s="35">
        <f t="shared" si="4"/>
        <v>25</v>
      </c>
      <c r="S28" s="109">
        <f t="shared" si="4"/>
        <v>3</v>
      </c>
      <c r="T28" s="108">
        <f t="shared" si="4"/>
        <v>10</v>
      </c>
      <c r="U28" s="35">
        <f t="shared" si="4"/>
        <v>15</v>
      </c>
      <c r="V28" s="35">
        <f t="shared" si="4"/>
        <v>2</v>
      </c>
      <c r="W28" s="35">
        <f t="shared" si="4"/>
        <v>15</v>
      </c>
      <c r="X28" s="35">
        <f t="shared" si="4"/>
        <v>0</v>
      </c>
      <c r="Y28" s="109">
        <f t="shared" si="4"/>
        <v>1</v>
      </c>
      <c r="Z28" s="110">
        <f t="shared" si="4"/>
        <v>29</v>
      </c>
    </row>
    <row r="29" spans="1:26" ht="15.75" thickBot="1" x14ac:dyDescent="0.3">
      <c r="A29" s="63"/>
      <c r="B29" s="64" t="s">
        <v>28</v>
      </c>
      <c r="C29" s="65">
        <f>C28/E28</f>
        <v>0.48717948717948717</v>
      </c>
      <c r="D29" s="65">
        <f>D28/E28</f>
        <v>0.51282051282051277</v>
      </c>
      <c r="E29" s="67"/>
      <c r="F29" s="67"/>
      <c r="G29" s="67"/>
      <c r="H29" s="69"/>
      <c r="I29" s="66"/>
      <c r="J29" s="66"/>
      <c r="K29" s="66"/>
      <c r="L29" s="66"/>
      <c r="M29" s="111"/>
      <c r="N29" s="69"/>
      <c r="O29" s="66"/>
      <c r="P29" s="66"/>
      <c r="Q29" s="66"/>
      <c r="R29" s="66"/>
      <c r="S29" s="111"/>
      <c r="T29" s="69"/>
      <c r="U29" s="66"/>
      <c r="V29" s="66"/>
      <c r="W29" s="66"/>
      <c r="X29" s="66"/>
      <c r="Y29" s="112"/>
      <c r="Z29" s="113"/>
    </row>
    <row r="30" spans="1:26" ht="15.75" thickBot="1" x14ac:dyDescent="0.3">
      <c r="A30" s="114" t="s">
        <v>42</v>
      </c>
      <c r="B30" s="115" t="s">
        <v>43</v>
      </c>
      <c r="C30" s="14"/>
      <c r="D30" s="14"/>
      <c r="E30" s="14"/>
      <c r="F30" s="14"/>
      <c r="G30" s="116"/>
      <c r="H30" s="18"/>
      <c r="I30" s="14"/>
      <c r="J30" s="14"/>
      <c r="K30" s="14"/>
      <c r="L30" s="14"/>
      <c r="M30" s="17"/>
      <c r="N30" s="18"/>
      <c r="O30" s="14"/>
      <c r="P30" s="14"/>
      <c r="Q30" s="14"/>
      <c r="R30" s="14"/>
      <c r="S30" s="17"/>
      <c r="T30" s="18"/>
      <c r="U30" s="14"/>
      <c r="V30" s="14"/>
      <c r="W30" s="14"/>
      <c r="X30" s="14"/>
      <c r="Y30" s="14"/>
      <c r="Z30" s="19"/>
    </row>
    <row r="31" spans="1:26" x14ac:dyDescent="0.25">
      <c r="A31" s="20">
        <v>1</v>
      </c>
      <c r="B31" s="117" t="s">
        <v>44</v>
      </c>
      <c r="C31" s="22">
        <v>30</v>
      </c>
      <c r="D31" s="22">
        <f t="shared" ref="D31:D36" si="5">I31+L31+O31+R31+U31+X31</f>
        <v>30</v>
      </c>
      <c r="E31" s="23">
        <f t="shared" ref="E31:E36" si="6">C31+D31</f>
        <v>60</v>
      </c>
      <c r="F31" s="24" t="s">
        <v>12</v>
      </c>
      <c r="G31" s="25">
        <v>60</v>
      </c>
      <c r="H31" s="20">
        <v>15</v>
      </c>
      <c r="I31" s="93">
        <v>15</v>
      </c>
      <c r="J31" s="94">
        <v>2</v>
      </c>
      <c r="K31" s="93">
        <v>15</v>
      </c>
      <c r="L31" s="93">
        <v>15</v>
      </c>
      <c r="M31" s="95">
        <v>3</v>
      </c>
      <c r="N31" s="20"/>
      <c r="O31" s="93"/>
      <c r="P31" s="94"/>
      <c r="Q31" s="93"/>
      <c r="R31" s="93"/>
      <c r="S31" s="95"/>
      <c r="T31" s="118"/>
      <c r="U31" s="93"/>
      <c r="V31" s="94"/>
      <c r="W31" s="93"/>
      <c r="X31" s="93"/>
      <c r="Y31" s="96"/>
      <c r="Z31" s="31">
        <v>5</v>
      </c>
    </row>
    <row r="32" spans="1:26" x14ac:dyDescent="0.25">
      <c r="A32" s="32">
        <v>2</v>
      </c>
      <c r="B32" s="97" t="s">
        <v>45</v>
      </c>
      <c r="C32" s="22">
        <v>20</v>
      </c>
      <c r="D32" s="22">
        <v>20</v>
      </c>
      <c r="E32" s="23">
        <f t="shared" si="6"/>
        <v>40</v>
      </c>
      <c r="F32" s="53" t="s">
        <v>12</v>
      </c>
      <c r="G32" s="36">
        <v>40</v>
      </c>
      <c r="H32" s="32">
        <v>20</v>
      </c>
      <c r="I32" s="37">
        <v>20</v>
      </c>
      <c r="J32" s="38">
        <v>3</v>
      </c>
      <c r="K32" s="119"/>
      <c r="L32" s="37"/>
      <c r="M32" s="39"/>
      <c r="N32" s="32"/>
      <c r="O32" s="37"/>
      <c r="P32" s="38"/>
      <c r="Q32" s="119"/>
      <c r="R32" s="37"/>
      <c r="S32" s="39"/>
      <c r="T32" s="120"/>
      <c r="U32" s="37"/>
      <c r="V32" s="38"/>
      <c r="W32" s="37"/>
      <c r="X32" s="37"/>
      <c r="Y32" s="40"/>
      <c r="Z32" s="41">
        <v>3</v>
      </c>
    </row>
    <row r="33" spans="1:26" x14ac:dyDescent="0.25">
      <c r="A33" s="32">
        <v>3</v>
      </c>
      <c r="B33" s="121" t="s">
        <v>46</v>
      </c>
      <c r="C33" s="22">
        <v>10</v>
      </c>
      <c r="D33" s="22">
        <v>10</v>
      </c>
      <c r="E33" s="23">
        <v>20</v>
      </c>
      <c r="F33" s="24" t="s">
        <v>19</v>
      </c>
      <c r="G33" s="36">
        <v>10</v>
      </c>
      <c r="H33" s="32"/>
      <c r="I33" s="37"/>
      <c r="J33" s="38"/>
      <c r="K33" s="119">
        <v>10</v>
      </c>
      <c r="L33" s="37">
        <v>10</v>
      </c>
      <c r="M33" s="39">
        <v>1</v>
      </c>
      <c r="N33" s="32"/>
      <c r="O33" s="37"/>
      <c r="P33" s="38"/>
      <c r="Q33" s="119"/>
      <c r="R33" s="37"/>
      <c r="S33" s="39"/>
      <c r="T33" s="120"/>
      <c r="U33" s="37"/>
      <c r="V33" s="38"/>
      <c r="W33" s="37"/>
      <c r="X33" s="37"/>
      <c r="Y33" s="40"/>
      <c r="Z33" s="41">
        <v>1</v>
      </c>
    </row>
    <row r="34" spans="1:26" x14ac:dyDescent="0.25">
      <c r="A34" s="32">
        <v>4</v>
      </c>
      <c r="B34" s="97" t="s">
        <v>47</v>
      </c>
      <c r="C34" s="22">
        <v>30</v>
      </c>
      <c r="D34" s="22">
        <f t="shared" si="5"/>
        <v>0</v>
      </c>
      <c r="E34" s="23">
        <f t="shared" si="6"/>
        <v>30</v>
      </c>
      <c r="F34" s="24" t="s">
        <v>19</v>
      </c>
      <c r="G34" s="36">
        <v>20</v>
      </c>
      <c r="H34" s="32"/>
      <c r="I34" s="37"/>
      <c r="J34" s="38"/>
      <c r="K34" s="37"/>
      <c r="L34" s="37"/>
      <c r="M34" s="39"/>
      <c r="N34" s="32">
        <v>30</v>
      </c>
      <c r="O34" s="37">
        <v>0</v>
      </c>
      <c r="P34" s="38">
        <v>2</v>
      </c>
      <c r="Q34" s="37"/>
      <c r="R34" s="37"/>
      <c r="S34" s="39"/>
      <c r="T34" s="32"/>
      <c r="U34" s="37"/>
      <c r="V34" s="38"/>
      <c r="W34" s="37"/>
      <c r="X34" s="37"/>
      <c r="Y34" s="40"/>
      <c r="Z34" s="41">
        <v>2</v>
      </c>
    </row>
    <row r="35" spans="1:26" ht="25.5" x14ac:dyDescent="0.25">
      <c r="A35" s="20">
        <v>5</v>
      </c>
      <c r="B35" s="97" t="s">
        <v>48</v>
      </c>
      <c r="C35" s="22">
        <v>15</v>
      </c>
      <c r="D35" s="22">
        <f t="shared" si="5"/>
        <v>0</v>
      </c>
      <c r="E35" s="23">
        <f t="shared" si="6"/>
        <v>15</v>
      </c>
      <c r="F35" s="24" t="s">
        <v>19</v>
      </c>
      <c r="G35" s="36">
        <v>10</v>
      </c>
      <c r="H35" s="32">
        <v>15</v>
      </c>
      <c r="I35" s="37">
        <v>0</v>
      </c>
      <c r="J35" s="38">
        <v>1</v>
      </c>
      <c r="K35" s="37"/>
      <c r="L35" s="37"/>
      <c r="M35" s="39"/>
      <c r="N35" s="32"/>
      <c r="O35" s="37"/>
      <c r="P35" s="38"/>
      <c r="Q35" s="37"/>
      <c r="R35" s="37"/>
      <c r="S35" s="39"/>
      <c r="T35" s="32"/>
      <c r="U35" s="37"/>
      <c r="V35" s="38"/>
      <c r="W35" s="37"/>
      <c r="X35" s="37"/>
      <c r="Y35" s="40"/>
      <c r="Z35" s="41">
        <v>1</v>
      </c>
    </row>
    <row r="36" spans="1:26" x14ac:dyDescent="0.25">
      <c r="A36" s="32">
        <v>6</v>
      </c>
      <c r="B36" s="97" t="s">
        <v>49</v>
      </c>
      <c r="C36" s="22">
        <v>15</v>
      </c>
      <c r="D36" s="22">
        <f t="shared" si="5"/>
        <v>0</v>
      </c>
      <c r="E36" s="23">
        <f t="shared" si="6"/>
        <v>15</v>
      </c>
      <c r="F36" s="24" t="s">
        <v>19</v>
      </c>
      <c r="G36" s="36">
        <v>10</v>
      </c>
      <c r="H36" s="32"/>
      <c r="I36" s="37"/>
      <c r="J36" s="38"/>
      <c r="K36" s="37">
        <v>15</v>
      </c>
      <c r="L36" s="37">
        <v>0</v>
      </c>
      <c r="M36" s="39">
        <v>1</v>
      </c>
      <c r="N36" s="32"/>
      <c r="O36" s="37"/>
      <c r="P36" s="38"/>
      <c r="Q36" s="37"/>
      <c r="R36" s="37"/>
      <c r="S36" s="39"/>
      <c r="T36" s="32"/>
      <c r="U36" s="37"/>
      <c r="V36" s="38"/>
      <c r="W36" s="37"/>
      <c r="X36" s="37"/>
      <c r="Y36" s="40"/>
      <c r="Z36" s="41">
        <v>1</v>
      </c>
    </row>
    <row r="37" spans="1:26" x14ac:dyDescent="0.25">
      <c r="A37" s="32"/>
      <c r="B37" s="106" t="s">
        <v>41</v>
      </c>
      <c r="C37" s="123">
        <f>SUM(C31:C36)</f>
        <v>120</v>
      </c>
      <c r="D37" s="123">
        <f>SUM(D31:D36)</f>
        <v>60</v>
      </c>
      <c r="E37" s="123">
        <f>SUM(E31:E36)</f>
        <v>180</v>
      </c>
      <c r="F37" s="35"/>
      <c r="G37" s="107">
        <f t="shared" ref="G37:M37" si="7">SUM(G31:G36)</f>
        <v>150</v>
      </c>
      <c r="H37" s="108">
        <f t="shared" si="7"/>
        <v>50</v>
      </c>
      <c r="I37" s="35">
        <f t="shared" si="7"/>
        <v>35</v>
      </c>
      <c r="J37" s="35">
        <f t="shared" si="7"/>
        <v>6</v>
      </c>
      <c r="K37" s="35">
        <f t="shared" si="7"/>
        <v>40</v>
      </c>
      <c r="L37" s="35">
        <f t="shared" si="7"/>
        <v>25</v>
      </c>
      <c r="M37" s="109">
        <f t="shared" si="7"/>
        <v>5</v>
      </c>
      <c r="N37" s="108">
        <f t="shared" ref="N37:Y37" si="8">SUM(N31:N34)</f>
        <v>30</v>
      </c>
      <c r="O37" s="35">
        <f t="shared" si="8"/>
        <v>0</v>
      </c>
      <c r="P37" s="35">
        <f t="shared" si="8"/>
        <v>2</v>
      </c>
      <c r="Q37" s="35">
        <f t="shared" si="8"/>
        <v>0</v>
      </c>
      <c r="R37" s="35">
        <f t="shared" si="8"/>
        <v>0</v>
      </c>
      <c r="S37" s="109">
        <f t="shared" si="8"/>
        <v>0</v>
      </c>
      <c r="T37" s="108">
        <f t="shared" si="8"/>
        <v>0</v>
      </c>
      <c r="U37" s="35">
        <f t="shared" si="8"/>
        <v>0</v>
      </c>
      <c r="V37" s="35">
        <f t="shared" si="8"/>
        <v>0</v>
      </c>
      <c r="W37" s="35">
        <f t="shared" si="8"/>
        <v>0</v>
      </c>
      <c r="X37" s="35">
        <f t="shared" si="8"/>
        <v>0</v>
      </c>
      <c r="Y37" s="109">
        <f t="shared" si="8"/>
        <v>0</v>
      </c>
      <c r="Z37" s="110">
        <f>SUM(Z31:Z36)</f>
        <v>13</v>
      </c>
    </row>
    <row r="38" spans="1:26" ht="15.75" thickBot="1" x14ac:dyDescent="0.3">
      <c r="A38" s="124"/>
      <c r="B38" s="125" t="s">
        <v>28</v>
      </c>
      <c r="C38" s="126">
        <f>C37/E37</f>
        <v>0.66666666666666663</v>
      </c>
      <c r="D38" s="126">
        <f>D37/E37</f>
        <v>0.33333333333333331</v>
      </c>
      <c r="E38" s="127"/>
      <c r="F38" s="128"/>
      <c r="G38" s="129"/>
      <c r="H38" s="130"/>
      <c r="I38" s="128"/>
      <c r="J38" s="128"/>
      <c r="K38" s="128"/>
      <c r="L38" s="128"/>
      <c r="M38" s="129"/>
      <c r="N38" s="130"/>
      <c r="O38" s="128"/>
      <c r="P38" s="128"/>
      <c r="Q38" s="128"/>
      <c r="R38" s="128"/>
      <c r="S38" s="129"/>
      <c r="T38" s="130"/>
      <c r="U38" s="128"/>
      <c r="V38" s="128"/>
      <c r="W38" s="128"/>
      <c r="X38" s="128"/>
      <c r="Y38" s="128"/>
      <c r="Z38" s="131"/>
    </row>
    <row r="39" spans="1:26" ht="15.75" thickBot="1" x14ac:dyDescent="0.3">
      <c r="A39" s="114" t="s">
        <v>50</v>
      </c>
      <c r="B39" s="132" t="s">
        <v>51</v>
      </c>
      <c r="C39" s="133"/>
      <c r="D39" s="134"/>
      <c r="E39" s="135"/>
      <c r="F39" s="134"/>
      <c r="G39" s="136"/>
      <c r="H39" s="137"/>
      <c r="I39" s="136"/>
      <c r="J39" s="136"/>
      <c r="K39" s="136"/>
      <c r="L39" s="136"/>
      <c r="M39" s="138"/>
      <c r="N39" s="137"/>
      <c r="O39" s="136"/>
      <c r="P39" s="136"/>
      <c r="Q39" s="136"/>
      <c r="R39" s="136"/>
      <c r="S39" s="138"/>
      <c r="T39" s="137"/>
      <c r="U39" s="136"/>
      <c r="V39" s="136"/>
      <c r="W39" s="136"/>
      <c r="X39" s="136"/>
      <c r="Y39" s="136"/>
      <c r="Z39" s="139"/>
    </row>
    <row r="40" spans="1:26" x14ac:dyDescent="0.25">
      <c r="A40" s="20">
        <v>1</v>
      </c>
      <c r="B40" s="117" t="s">
        <v>52</v>
      </c>
      <c r="C40" s="22">
        <v>20</v>
      </c>
      <c r="D40" s="22">
        <f t="shared" ref="D40:D43" si="9">I40+L40+O40+R40+U40+X40</f>
        <v>10</v>
      </c>
      <c r="E40" s="23">
        <f>C40+D40</f>
        <v>30</v>
      </c>
      <c r="F40" s="24" t="s">
        <v>19</v>
      </c>
      <c r="G40" s="25">
        <v>30</v>
      </c>
      <c r="H40" s="26"/>
      <c r="I40" s="27"/>
      <c r="J40" s="28"/>
      <c r="K40" s="27">
        <v>20</v>
      </c>
      <c r="L40" s="27">
        <v>10</v>
      </c>
      <c r="M40" s="29">
        <v>2</v>
      </c>
      <c r="N40" s="26"/>
      <c r="O40" s="27"/>
      <c r="P40" s="28"/>
      <c r="Q40" s="27"/>
      <c r="R40" s="27"/>
      <c r="S40" s="29"/>
      <c r="T40" s="26"/>
      <c r="U40" s="27"/>
      <c r="V40" s="28"/>
      <c r="W40" s="140"/>
      <c r="X40" s="27"/>
      <c r="Y40" s="30"/>
      <c r="Z40" s="31">
        <v>2</v>
      </c>
    </row>
    <row r="41" spans="1:26" x14ac:dyDescent="0.25">
      <c r="A41" s="20">
        <v>2</v>
      </c>
      <c r="B41" s="117" t="s">
        <v>53</v>
      </c>
      <c r="C41" s="22">
        <v>5</v>
      </c>
      <c r="D41" s="22">
        <v>25</v>
      </c>
      <c r="E41" s="23">
        <v>30</v>
      </c>
      <c r="F41" s="24" t="s">
        <v>19</v>
      </c>
      <c r="G41" s="25">
        <v>30</v>
      </c>
      <c r="H41" s="20">
        <v>5</v>
      </c>
      <c r="I41" s="93">
        <v>25</v>
      </c>
      <c r="J41" s="94">
        <v>2</v>
      </c>
      <c r="K41" s="93"/>
      <c r="L41" s="93"/>
      <c r="M41" s="95"/>
      <c r="N41" s="20"/>
      <c r="O41" s="93"/>
      <c r="P41" s="94"/>
      <c r="Q41" s="93"/>
      <c r="R41" s="93"/>
      <c r="S41" s="95"/>
      <c r="T41" s="20"/>
      <c r="U41" s="93"/>
      <c r="V41" s="94"/>
      <c r="W41" s="141"/>
      <c r="X41" s="93"/>
      <c r="Y41" s="96"/>
      <c r="Z41" s="31">
        <v>2</v>
      </c>
    </row>
    <row r="42" spans="1:26" ht="25.5" x14ac:dyDescent="0.25">
      <c r="A42" s="32">
        <v>3</v>
      </c>
      <c r="B42" s="97" t="s">
        <v>54</v>
      </c>
      <c r="C42" s="22">
        <v>30</v>
      </c>
      <c r="D42" s="22">
        <f t="shared" si="9"/>
        <v>60</v>
      </c>
      <c r="E42" s="23">
        <f>C42+D42</f>
        <v>90</v>
      </c>
      <c r="F42" s="53" t="s">
        <v>12</v>
      </c>
      <c r="G42" s="25">
        <v>90</v>
      </c>
      <c r="H42" s="32"/>
      <c r="I42" s="37"/>
      <c r="J42" s="38"/>
      <c r="K42" s="37">
        <v>10</v>
      </c>
      <c r="L42" s="37">
        <v>20</v>
      </c>
      <c r="M42" s="39">
        <v>2</v>
      </c>
      <c r="N42" s="32">
        <v>10</v>
      </c>
      <c r="O42" s="37">
        <v>20</v>
      </c>
      <c r="P42" s="38">
        <v>2</v>
      </c>
      <c r="Q42" s="37">
        <v>10</v>
      </c>
      <c r="R42" s="37">
        <v>20</v>
      </c>
      <c r="S42" s="10">
        <v>3</v>
      </c>
      <c r="T42" s="32"/>
      <c r="U42" s="37"/>
      <c r="V42" s="38"/>
      <c r="W42" s="142"/>
      <c r="X42" s="37"/>
      <c r="Y42" s="40"/>
      <c r="Z42" s="41">
        <v>7</v>
      </c>
    </row>
    <row r="43" spans="1:26" ht="25.5" x14ac:dyDescent="0.25">
      <c r="A43" s="32">
        <v>4</v>
      </c>
      <c r="B43" s="97" t="s">
        <v>55</v>
      </c>
      <c r="C43" s="22">
        <v>20</v>
      </c>
      <c r="D43" s="22">
        <f t="shared" si="9"/>
        <v>10</v>
      </c>
      <c r="E43" s="23">
        <f>C43+D43</f>
        <v>30</v>
      </c>
      <c r="F43" s="24" t="s">
        <v>19</v>
      </c>
      <c r="G43" s="25">
        <v>30</v>
      </c>
      <c r="H43" s="32"/>
      <c r="I43" s="37"/>
      <c r="J43" s="38"/>
      <c r="K43" s="37"/>
      <c r="L43" s="37"/>
      <c r="M43" s="38"/>
      <c r="N43" s="32">
        <v>20</v>
      </c>
      <c r="O43" s="37">
        <v>10</v>
      </c>
      <c r="P43" s="38">
        <v>2</v>
      </c>
      <c r="Q43" s="37"/>
      <c r="R43" s="143"/>
      <c r="S43" s="144"/>
      <c r="T43" s="145"/>
      <c r="U43" s="102"/>
      <c r="V43" s="102"/>
      <c r="W43" s="142"/>
      <c r="X43" s="37"/>
      <c r="Y43" s="40"/>
      <c r="Z43" s="41">
        <v>2</v>
      </c>
    </row>
    <row r="44" spans="1:26" ht="25.5" x14ac:dyDescent="0.25">
      <c r="A44" s="32">
        <v>5</v>
      </c>
      <c r="B44" s="97" t="s">
        <v>56</v>
      </c>
      <c r="C44" s="22">
        <v>5</v>
      </c>
      <c r="D44" s="22">
        <v>20</v>
      </c>
      <c r="E44" s="23">
        <v>25</v>
      </c>
      <c r="F44" s="24" t="s">
        <v>19</v>
      </c>
      <c r="G44" s="25">
        <v>25</v>
      </c>
      <c r="H44" s="32"/>
      <c r="I44" s="37"/>
      <c r="J44" s="38"/>
      <c r="K44" s="37">
        <v>3</v>
      </c>
      <c r="L44" s="37">
        <v>10</v>
      </c>
      <c r="M44" s="38">
        <v>1</v>
      </c>
      <c r="N44" s="32"/>
      <c r="O44" s="37"/>
      <c r="P44" s="38"/>
      <c r="Q44" s="37">
        <v>2</v>
      </c>
      <c r="R44" s="143">
        <v>10</v>
      </c>
      <c r="S44" s="144">
        <v>1</v>
      </c>
      <c r="T44" s="145"/>
      <c r="U44" s="102"/>
      <c r="V44" s="102"/>
      <c r="W44" s="142"/>
      <c r="X44" s="37"/>
      <c r="Y44" s="40"/>
      <c r="Z44" s="41">
        <v>2</v>
      </c>
    </row>
    <row r="45" spans="1:26" x14ac:dyDescent="0.25">
      <c r="A45" s="32"/>
      <c r="B45" s="122"/>
      <c r="C45" s="104"/>
      <c r="D45" s="104"/>
      <c r="E45" s="105"/>
      <c r="F45" s="53"/>
      <c r="G45" s="25"/>
      <c r="H45" s="32"/>
      <c r="I45" s="37"/>
      <c r="J45" s="38"/>
      <c r="K45" s="37"/>
      <c r="L45" s="37"/>
      <c r="M45" s="38"/>
      <c r="N45" s="32"/>
      <c r="O45" s="37"/>
      <c r="P45" s="38"/>
      <c r="Q45" s="37"/>
      <c r="R45" s="37"/>
      <c r="S45" s="144"/>
      <c r="T45" s="145"/>
      <c r="U45" s="102"/>
      <c r="V45" s="102"/>
      <c r="W45" s="142"/>
      <c r="X45" s="37"/>
      <c r="Y45" s="40"/>
      <c r="Z45" s="41"/>
    </row>
    <row r="46" spans="1:26" x14ac:dyDescent="0.25">
      <c r="A46" s="32"/>
      <c r="B46" s="106" t="s">
        <v>41</v>
      </c>
      <c r="C46" s="123">
        <f>SUM(C40:C45)</f>
        <v>80</v>
      </c>
      <c r="D46" s="123">
        <f>SUM(D40:D45)</f>
        <v>125</v>
      </c>
      <c r="E46" s="146">
        <f>SUM(E40:E45)</f>
        <v>205</v>
      </c>
      <c r="F46" s="35"/>
      <c r="G46" s="107">
        <f>SUM(G40:G45)</f>
        <v>205</v>
      </c>
      <c r="H46" s="108">
        <f t="shared" ref="H46:Y46" si="10">SUM(H40:H43)</f>
        <v>5</v>
      </c>
      <c r="I46" s="35">
        <f t="shared" si="10"/>
        <v>25</v>
      </c>
      <c r="J46" s="35">
        <f t="shared" si="10"/>
        <v>2</v>
      </c>
      <c r="K46" s="35">
        <f t="shared" si="10"/>
        <v>30</v>
      </c>
      <c r="L46" s="35">
        <f t="shared" si="10"/>
        <v>30</v>
      </c>
      <c r="M46" s="35">
        <v>5</v>
      </c>
      <c r="N46" s="108">
        <f t="shared" si="10"/>
        <v>30</v>
      </c>
      <c r="O46" s="35">
        <f t="shared" si="10"/>
        <v>30</v>
      </c>
      <c r="P46" s="35">
        <f t="shared" si="10"/>
        <v>4</v>
      </c>
      <c r="Q46" s="35">
        <f t="shared" si="10"/>
        <v>10</v>
      </c>
      <c r="R46" s="35">
        <f t="shared" si="10"/>
        <v>20</v>
      </c>
      <c r="S46" s="35">
        <v>4</v>
      </c>
      <c r="T46" s="108">
        <f t="shared" si="10"/>
        <v>0</v>
      </c>
      <c r="U46" s="35">
        <f t="shared" si="10"/>
        <v>0</v>
      </c>
      <c r="V46" s="35">
        <v>0</v>
      </c>
      <c r="W46" s="35">
        <f t="shared" si="10"/>
        <v>0</v>
      </c>
      <c r="X46" s="35">
        <f t="shared" si="10"/>
        <v>0</v>
      </c>
      <c r="Y46" s="107">
        <f t="shared" si="10"/>
        <v>0</v>
      </c>
      <c r="Z46" s="110">
        <f>SUM(Z40:Z45)</f>
        <v>15</v>
      </c>
    </row>
    <row r="47" spans="1:26" ht="15.75" thickBot="1" x14ac:dyDescent="0.3">
      <c r="A47" s="124"/>
      <c r="B47" s="125" t="s">
        <v>28</v>
      </c>
      <c r="C47" s="126">
        <f>C46/E46</f>
        <v>0.3902439024390244</v>
      </c>
      <c r="D47" s="126">
        <f>D46/E46</f>
        <v>0.6097560975609756</v>
      </c>
      <c r="E47" s="147"/>
      <c r="F47" s="128"/>
      <c r="G47" s="128"/>
      <c r="H47" s="148"/>
      <c r="I47" s="149"/>
      <c r="J47" s="149"/>
      <c r="K47" s="149"/>
      <c r="L47" s="149"/>
      <c r="M47" s="150"/>
      <c r="N47" s="148"/>
      <c r="O47" s="149"/>
      <c r="P47" s="149"/>
      <c r="Q47" s="149"/>
      <c r="R47" s="149"/>
      <c r="S47" s="150"/>
      <c r="T47" s="148"/>
      <c r="U47" s="149"/>
      <c r="V47" s="149"/>
      <c r="W47" s="149"/>
      <c r="X47" s="149"/>
      <c r="Y47" s="150"/>
      <c r="Z47" s="131"/>
    </row>
    <row r="48" spans="1:26" ht="15.75" thickBot="1" x14ac:dyDescent="0.3">
      <c r="A48" s="12"/>
      <c r="B48" s="151" t="s">
        <v>57</v>
      </c>
      <c r="C48" s="152"/>
      <c r="D48" s="153"/>
      <c r="E48" s="153"/>
      <c r="F48" s="153"/>
      <c r="G48" s="153"/>
      <c r="H48" s="154"/>
      <c r="I48" s="153"/>
      <c r="J48" s="153"/>
      <c r="K48" s="153"/>
      <c r="L48" s="153"/>
      <c r="M48" s="155"/>
      <c r="N48" s="154"/>
      <c r="O48" s="153"/>
      <c r="P48" s="153"/>
      <c r="Q48" s="153"/>
      <c r="R48" s="153"/>
      <c r="S48" s="155"/>
      <c r="T48" s="154"/>
      <c r="U48" s="153"/>
      <c r="V48" s="153"/>
      <c r="W48" s="153"/>
      <c r="X48" s="153"/>
      <c r="Y48" s="153"/>
      <c r="Z48" s="156"/>
    </row>
    <row r="49" spans="1:26" x14ac:dyDescent="0.25">
      <c r="A49" s="157">
        <v>1</v>
      </c>
      <c r="B49" s="158" t="s">
        <v>58</v>
      </c>
      <c r="C49" s="22">
        <v>5</v>
      </c>
      <c r="D49" s="22">
        <f>I49+L49+O49+R49+U49+X49</f>
        <v>60</v>
      </c>
      <c r="E49" s="23">
        <f>C49+D49</f>
        <v>65</v>
      </c>
      <c r="F49" s="159" t="s">
        <v>12</v>
      </c>
      <c r="G49" s="45">
        <v>60</v>
      </c>
      <c r="H49" s="26">
        <v>5</v>
      </c>
      <c r="I49" s="27">
        <v>20</v>
      </c>
      <c r="J49" s="160">
        <v>2</v>
      </c>
      <c r="K49" s="27">
        <v>0</v>
      </c>
      <c r="L49" s="27">
        <v>20</v>
      </c>
      <c r="M49" s="161">
        <v>1</v>
      </c>
      <c r="N49" s="26">
        <v>0</v>
      </c>
      <c r="O49" s="27">
        <v>20</v>
      </c>
      <c r="P49" s="160">
        <v>2</v>
      </c>
      <c r="Q49" s="27"/>
      <c r="R49" s="27"/>
      <c r="S49" s="161"/>
      <c r="T49" s="26"/>
      <c r="U49" s="27"/>
      <c r="V49" s="160"/>
      <c r="W49" s="27"/>
      <c r="X49" s="27"/>
      <c r="Y49" s="162"/>
      <c r="Z49" s="163">
        <v>5</v>
      </c>
    </row>
    <row r="50" spans="1:26" x14ac:dyDescent="0.25">
      <c r="A50" s="42">
        <v>2</v>
      </c>
      <c r="B50" s="43" t="s">
        <v>59</v>
      </c>
      <c r="C50" s="22">
        <v>5</v>
      </c>
      <c r="D50" s="22">
        <f t="shared" ref="D50:D70" si="11">I50+L50+O50+R50+U50+X50</f>
        <v>60</v>
      </c>
      <c r="E50" s="23">
        <f t="shared" ref="E50:E70" si="12">C50+D50</f>
        <v>65</v>
      </c>
      <c r="F50" s="164" t="s">
        <v>12</v>
      </c>
      <c r="G50" s="45">
        <v>60</v>
      </c>
      <c r="H50" s="32">
        <v>5</v>
      </c>
      <c r="I50" s="37">
        <v>20</v>
      </c>
      <c r="J50" s="46">
        <v>2</v>
      </c>
      <c r="K50" s="37">
        <v>0</v>
      </c>
      <c r="L50" s="37">
        <v>20</v>
      </c>
      <c r="M50" s="47">
        <v>1</v>
      </c>
      <c r="N50" s="32">
        <v>0</v>
      </c>
      <c r="O50" s="37">
        <v>20</v>
      </c>
      <c r="P50" s="46">
        <v>2</v>
      </c>
      <c r="Q50" s="37"/>
      <c r="R50" s="37"/>
      <c r="S50" s="47"/>
      <c r="T50" s="32"/>
      <c r="U50" s="37"/>
      <c r="V50" s="46"/>
      <c r="W50" s="37"/>
      <c r="X50" s="37"/>
      <c r="Y50" s="165"/>
      <c r="Z50" s="49">
        <v>5</v>
      </c>
    </row>
    <row r="51" spans="1:26" x14ac:dyDescent="0.25">
      <c r="A51" s="42">
        <v>3</v>
      </c>
      <c r="B51" s="43" t="s">
        <v>60</v>
      </c>
      <c r="C51" s="22">
        <v>5</v>
      </c>
      <c r="D51" s="22">
        <f t="shared" si="11"/>
        <v>60</v>
      </c>
      <c r="E51" s="23">
        <f t="shared" si="12"/>
        <v>65</v>
      </c>
      <c r="F51" s="164" t="s">
        <v>12</v>
      </c>
      <c r="G51" s="45">
        <v>60</v>
      </c>
      <c r="H51" s="32"/>
      <c r="I51" s="37"/>
      <c r="J51" s="46"/>
      <c r="K51" s="37">
        <v>5</v>
      </c>
      <c r="L51" s="37">
        <v>15</v>
      </c>
      <c r="M51" s="47">
        <v>1</v>
      </c>
      <c r="N51" s="32">
        <v>0</v>
      </c>
      <c r="O51" s="37">
        <v>15</v>
      </c>
      <c r="P51" s="46">
        <v>1</v>
      </c>
      <c r="Q51" s="37">
        <v>0</v>
      </c>
      <c r="R51" s="37">
        <v>15</v>
      </c>
      <c r="S51" s="47">
        <v>1</v>
      </c>
      <c r="T51" s="32">
        <v>0</v>
      </c>
      <c r="U51" s="37">
        <v>15</v>
      </c>
      <c r="V51" s="166">
        <v>2</v>
      </c>
      <c r="W51" s="37"/>
      <c r="X51" s="37"/>
      <c r="Y51" s="165"/>
      <c r="Z51" s="49">
        <v>5</v>
      </c>
    </row>
    <row r="52" spans="1:26" x14ac:dyDescent="0.25">
      <c r="A52" s="42">
        <v>4</v>
      </c>
      <c r="B52" s="43" t="s">
        <v>61</v>
      </c>
      <c r="C52" s="22">
        <v>5</v>
      </c>
      <c r="D52" s="22">
        <v>20</v>
      </c>
      <c r="E52" s="23">
        <f t="shared" si="12"/>
        <v>25</v>
      </c>
      <c r="F52" s="24" t="s">
        <v>19</v>
      </c>
      <c r="G52" s="45">
        <v>25</v>
      </c>
      <c r="H52" s="32">
        <v>5</v>
      </c>
      <c r="I52" s="37">
        <v>20</v>
      </c>
      <c r="J52" s="46">
        <v>2</v>
      </c>
      <c r="K52" s="37"/>
      <c r="L52" s="37"/>
      <c r="M52" s="47"/>
      <c r="N52" s="32"/>
      <c r="O52" s="37"/>
      <c r="P52" s="46"/>
      <c r="Q52" s="37"/>
      <c r="R52" s="37"/>
      <c r="S52" s="47"/>
      <c r="T52" s="32"/>
      <c r="U52" s="37"/>
      <c r="V52" s="46"/>
      <c r="W52" s="37"/>
      <c r="X52" s="37"/>
      <c r="Y52" s="165"/>
      <c r="Z52" s="49">
        <v>2</v>
      </c>
    </row>
    <row r="53" spans="1:26" x14ac:dyDescent="0.25">
      <c r="A53" s="42">
        <v>5</v>
      </c>
      <c r="B53" s="43" t="s">
        <v>62</v>
      </c>
      <c r="C53" s="22">
        <v>5</v>
      </c>
      <c r="D53" s="22">
        <v>10</v>
      </c>
      <c r="E53" s="23">
        <v>15</v>
      </c>
      <c r="F53" s="24" t="s">
        <v>19</v>
      </c>
      <c r="G53" s="45">
        <v>10</v>
      </c>
      <c r="H53" s="32"/>
      <c r="I53" s="37"/>
      <c r="J53" s="46"/>
      <c r="K53" s="37"/>
      <c r="L53" s="37"/>
      <c r="M53" s="47"/>
      <c r="N53" s="32"/>
      <c r="O53" s="37"/>
      <c r="P53" s="46"/>
      <c r="Q53" s="37">
        <v>5</v>
      </c>
      <c r="R53" s="37">
        <v>10</v>
      </c>
      <c r="S53" s="47">
        <v>1</v>
      </c>
      <c r="T53" s="32"/>
      <c r="U53" s="37"/>
      <c r="V53" s="46"/>
      <c r="W53" s="37"/>
      <c r="X53" s="37"/>
      <c r="Y53" s="165"/>
      <c r="Z53" s="49">
        <v>1</v>
      </c>
    </row>
    <row r="54" spans="1:26" x14ac:dyDescent="0.25">
      <c r="A54" s="42">
        <v>6</v>
      </c>
      <c r="B54" s="167" t="s">
        <v>63</v>
      </c>
      <c r="C54" s="22">
        <v>5</v>
      </c>
      <c r="D54" s="22">
        <v>10</v>
      </c>
      <c r="E54" s="23">
        <v>15</v>
      </c>
      <c r="F54" s="24" t="s">
        <v>19</v>
      </c>
      <c r="G54" s="45">
        <v>10</v>
      </c>
      <c r="H54" s="32"/>
      <c r="I54" s="37"/>
      <c r="J54" s="46"/>
      <c r="K54" s="102"/>
      <c r="L54" s="102"/>
      <c r="M54" s="168"/>
      <c r="N54" s="32"/>
      <c r="O54" s="37"/>
      <c r="P54" s="46"/>
      <c r="Q54" s="37">
        <v>5</v>
      </c>
      <c r="R54" s="37">
        <v>10</v>
      </c>
      <c r="S54" s="47">
        <v>1</v>
      </c>
      <c r="T54" s="32"/>
      <c r="U54" s="37"/>
      <c r="V54" s="46"/>
      <c r="W54" s="37"/>
      <c r="X54" s="37"/>
      <c r="Y54" s="165"/>
      <c r="Z54" s="49">
        <v>1</v>
      </c>
    </row>
    <row r="55" spans="1:26" x14ac:dyDescent="0.25">
      <c r="A55" s="42">
        <v>7</v>
      </c>
      <c r="B55" s="43" t="s">
        <v>64</v>
      </c>
      <c r="C55" s="22">
        <v>20</v>
      </c>
      <c r="D55" s="22">
        <f t="shared" si="11"/>
        <v>10</v>
      </c>
      <c r="E55" s="23">
        <f t="shared" si="12"/>
        <v>30</v>
      </c>
      <c r="F55" s="24" t="s">
        <v>19</v>
      </c>
      <c r="G55" s="45">
        <v>20</v>
      </c>
      <c r="H55" s="32">
        <v>20</v>
      </c>
      <c r="I55" s="37">
        <v>10</v>
      </c>
      <c r="J55" s="46">
        <v>2</v>
      </c>
      <c r="K55" s="37"/>
      <c r="L55" s="37"/>
      <c r="M55" s="47"/>
      <c r="N55" s="32"/>
      <c r="O55" s="37"/>
      <c r="P55" s="46"/>
      <c r="Q55" s="37"/>
      <c r="R55" s="37"/>
      <c r="S55" s="47"/>
      <c r="T55" s="32"/>
      <c r="U55" s="37"/>
      <c r="V55" s="46"/>
      <c r="W55" s="37"/>
      <c r="X55" s="37"/>
      <c r="Y55" s="165"/>
      <c r="Z55" s="49">
        <v>2</v>
      </c>
    </row>
    <row r="56" spans="1:26" x14ac:dyDescent="0.25">
      <c r="A56" s="42">
        <v>8</v>
      </c>
      <c r="B56" s="43" t="s">
        <v>65</v>
      </c>
      <c r="C56" s="22">
        <v>15</v>
      </c>
      <c r="D56" s="22">
        <f t="shared" si="11"/>
        <v>0</v>
      </c>
      <c r="E56" s="23">
        <f t="shared" si="12"/>
        <v>15</v>
      </c>
      <c r="F56" s="24" t="s">
        <v>19</v>
      </c>
      <c r="G56" s="45">
        <v>10</v>
      </c>
      <c r="H56" s="32">
        <v>15</v>
      </c>
      <c r="I56" s="37">
        <v>0</v>
      </c>
      <c r="J56" s="46">
        <v>1</v>
      </c>
      <c r="K56" s="37"/>
      <c r="L56" s="37"/>
      <c r="M56" s="47"/>
      <c r="N56" s="32"/>
      <c r="O56" s="37"/>
      <c r="P56" s="46"/>
      <c r="Q56" s="37"/>
      <c r="R56" s="37"/>
      <c r="S56" s="47"/>
      <c r="T56" s="32"/>
      <c r="U56" s="37"/>
      <c r="V56" s="46"/>
      <c r="W56" s="37"/>
      <c r="X56" s="37"/>
      <c r="Y56" s="165"/>
      <c r="Z56" s="169">
        <v>1</v>
      </c>
    </row>
    <row r="57" spans="1:26" ht="25.5" x14ac:dyDescent="0.25">
      <c r="A57" s="42">
        <v>9</v>
      </c>
      <c r="B57" s="43" t="s">
        <v>66</v>
      </c>
      <c r="C57" s="22">
        <v>10</v>
      </c>
      <c r="D57" s="22">
        <f t="shared" si="11"/>
        <v>20</v>
      </c>
      <c r="E57" s="23">
        <f t="shared" si="12"/>
        <v>30</v>
      </c>
      <c r="F57" s="24" t="s">
        <v>19</v>
      </c>
      <c r="G57" s="45">
        <v>20</v>
      </c>
      <c r="H57" s="32"/>
      <c r="I57" s="37"/>
      <c r="J57" s="46"/>
      <c r="K57" s="37"/>
      <c r="L57" s="37"/>
      <c r="M57" s="47"/>
      <c r="N57" s="32">
        <v>10</v>
      </c>
      <c r="O57" s="37">
        <v>20</v>
      </c>
      <c r="P57" s="46">
        <v>2</v>
      </c>
      <c r="Q57" s="37"/>
      <c r="R57" s="37"/>
      <c r="S57" s="47"/>
      <c r="T57" s="32"/>
      <c r="U57" s="37"/>
      <c r="V57" s="46"/>
      <c r="W57" s="37"/>
      <c r="X57" s="37"/>
      <c r="Y57" s="165"/>
      <c r="Z57" s="49">
        <v>2</v>
      </c>
    </row>
    <row r="58" spans="1:26" x14ac:dyDescent="0.25">
      <c r="A58" s="42">
        <v>10</v>
      </c>
      <c r="B58" s="97" t="s">
        <v>67</v>
      </c>
      <c r="C58" s="22">
        <v>5</v>
      </c>
      <c r="D58" s="22">
        <v>20</v>
      </c>
      <c r="E58" s="23">
        <f t="shared" si="12"/>
        <v>25</v>
      </c>
      <c r="F58" s="24" t="s">
        <v>19</v>
      </c>
      <c r="G58" s="45">
        <v>25</v>
      </c>
      <c r="H58" s="32"/>
      <c r="I58" s="37"/>
      <c r="J58" s="46"/>
      <c r="K58" s="37"/>
      <c r="L58" s="37"/>
      <c r="M58" s="47"/>
      <c r="N58" s="32"/>
      <c r="O58" s="37"/>
      <c r="P58" s="46"/>
      <c r="Q58" s="37"/>
      <c r="R58" s="37"/>
      <c r="S58" s="47"/>
      <c r="T58" s="32"/>
      <c r="U58" s="37"/>
      <c r="V58" s="46"/>
      <c r="W58" s="37">
        <v>5</v>
      </c>
      <c r="X58" s="37">
        <v>20</v>
      </c>
      <c r="Y58" s="165">
        <v>2</v>
      </c>
      <c r="Z58" s="49">
        <v>2</v>
      </c>
    </row>
    <row r="59" spans="1:26" x14ac:dyDescent="0.25">
      <c r="A59" s="42">
        <v>11</v>
      </c>
      <c r="B59" s="170" t="s">
        <v>68</v>
      </c>
      <c r="C59" s="22">
        <v>5</v>
      </c>
      <c r="D59" s="22">
        <v>25</v>
      </c>
      <c r="E59" s="23">
        <v>30</v>
      </c>
      <c r="F59" s="24" t="s">
        <v>19</v>
      </c>
      <c r="G59" s="45">
        <v>20</v>
      </c>
      <c r="H59" s="32">
        <v>5</v>
      </c>
      <c r="I59" s="37">
        <v>25</v>
      </c>
      <c r="J59" s="46">
        <v>2</v>
      </c>
      <c r="K59" s="37"/>
      <c r="L59" s="37"/>
      <c r="M59" s="47"/>
      <c r="N59" s="32"/>
      <c r="O59" s="37"/>
      <c r="P59" s="46"/>
      <c r="Q59" s="37"/>
      <c r="R59" s="37"/>
      <c r="S59" s="47"/>
      <c r="T59" s="32"/>
      <c r="U59" s="37"/>
      <c r="V59" s="46"/>
      <c r="W59" s="37"/>
      <c r="X59" s="37"/>
      <c r="Y59" s="165"/>
      <c r="Z59" s="49">
        <v>2</v>
      </c>
    </row>
    <row r="60" spans="1:26" ht="25.5" x14ac:dyDescent="0.25">
      <c r="A60" s="42">
        <v>12</v>
      </c>
      <c r="B60" s="170" t="s">
        <v>69</v>
      </c>
      <c r="C60" s="22">
        <v>5</v>
      </c>
      <c r="D60" s="22">
        <v>20</v>
      </c>
      <c r="E60" s="23">
        <v>25</v>
      </c>
      <c r="F60" s="24" t="s">
        <v>19</v>
      </c>
      <c r="G60" s="45">
        <v>25</v>
      </c>
      <c r="H60" s="32">
        <v>5</v>
      </c>
      <c r="I60" s="37">
        <v>20</v>
      </c>
      <c r="J60" s="46">
        <v>2</v>
      </c>
      <c r="K60" s="37"/>
      <c r="L60" s="37"/>
      <c r="M60" s="47"/>
      <c r="N60" s="32"/>
      <c r="O60" s="37"/>
      <c r="P60" s="46"/>
      <c r="Q60" s="37"/>
      <c r="R60" s="37"/>
      <c r="S60" s="47"/>
      <c r="T60" s="32"/>
      <c r="U60" s="37"/>
      <c r="V60" s="46"/>
      <c r="W60" s="37"/>
      <c r="X60" s="37"/>
      <c r="Y60" s="165"/>
      <c r="Z60" s="49">
        <v>2</v>
      </c>
    </row>
    <row r="61" spans="1:26" ht="25.5" x14ac:dyDescent="0.25">
      <c r="A61" s="42">
        <v>13</v>
      </c>
      <c r="B61" s="43" t="s">
        <v>70</v>
      </c>
      <c r="C61" s="22">
        <v>20</v>
      </c>
      <c r="D61" s="22">
        <f t="shared" si="11"/>
        <v>100</v>
      </c>
      <c r="E61" s="23">
        <f t="shared" si="12"/>
        <v>120</v>
      </c>
      <c r="F61" s="44" t="s">
        <v>12</v>
      </c>
      <c r="G61" s="45">
        <v>105</v>
      </c>
      <c r="H61" s="32">
        <v>5</v>
      </c>
      <c r="I61" s="37">
        <v>25</v>
      </c>
      <c r="J61" s="46">
        <v>2</v>
      </c>
      <c r="K61" s="37">
        <v>5</v>
      </c>
      <c r="L61" s="37">
        <v>25</v>
      </c>
      <c r="M61" s="47">
        <v>2</v>
      </c>
      <c r="N61" s="32">
        <v>5</v>
      </c>
      <c r="O61" s="37">
        <v>25</v>
      </c>
      <c r="P61" s="46">
        <v>2</v>
      </c>
      <c r="Q61" s="37">
        <v>5</v>
      </c>
      <c r="R61" s="37">
        <v>25</v>
      </c>
      <c r="S61" s="47">
        <v>3</v>
      </c>
      <c r="T61" s="32"/>
      <c r="U61" s="37"/>
      <c r="V61" s="46"/>
      <c r="W61" s="37"/>
      <c r="X61" s="37"/>
      <c r="Y61" s="165"/>
      <c r="Z61" s="49">
        <v>9</v>
      </c>
    </row>
    <row r="62" spans="1:26" ht="25.5" x14ac:dyDescent="0.25">
      <c r="A62" s="42">
        <v>14</v>
      </c>
      <c r="B62" s="43" t="s">
        <v>71</v>
      </c>
      <c r="C62" s="22">
        <v>15</v>
      </c>
      <c r="D62" s="22">
        <f t="shared" si="11"/>
        <v>15</v>
      </c>
      <c r="E62" s="23">
        <f t="shared" si="12"/>
        <v>30</v>
      </c>
      <c r="F62" s="24" t="s">
        <v>19</v>
      </c>
      <c r="G62" s="45">
        <v>20</v>
      </c>
      <c r="H62" s="32"/>
      <c r="I62" s="37"/>
      <c r="J62" s="46"/>
      <c r="K62" s="37"/>
      <c r="L62" s="37"/>
      <c r="M62" s="47"/>
      <c r="N62" s="32">
        <v>15</v>
      </c>
      <c r="O62" s="37">
        <v>15</v>
      </c>
      <c r="P62" s="46">
        <v>2</v>
      </c>
      <c r="Q62" s="37"/>
      <c r="R62" s="37"/>
      <c r="S62" s="47"/>
      <c r="T62" s="32"/>
      <c r="U62" s="37"/>
      <c r="V62" s="46"/>
      <c r="W62" s="37"/>
      <c r="X62" s="37"/>
      <c r="Y62" s="165"/>
      <c r="Z62" s="49">
        <v>2</v>
      </c>
    </row>
    <row r="63" spans="1:26" ht="25.5" x14ac:dyDescent="0.25">
      <c r="A63" s="42">
        <v>15</v>
      </c>
      <c r="B63" s="43" t="s">
        <v>72</v>
      </c>
      <c r="C63" s="22">
        <v>15</v>
      </c>
      <c r="D63" s="22">
        <f t="shared" si="11"/>
        <v>15</v>
      </c>
      <c r="E63" s="23">
        <f t="shared" si="12"/>
        <v>30</v>
      </c>
      <c r="F63" s="24" t="s">
        <v>19</v>
      </c>
      <c r="G63" s="45">
        <v>20</v>
      </c>
      <c r="H63" s="32"/>
      <c r="I63" s="37"/>
      <c r="J63" s="46"/>
      <c r="K63" s="37"/>
      <c r="L63" s="37"/>
      <c r="M63" s="47"/>
      <c r="N63" s="32">
        <v>15</v>
      </c>
      <c r="O63" s="37">
        <v>15</v>
      </c>
      <c r="P63" s="46">
        <v>2</v>
      </c>
      <c r="Q63" s="37"/>
      <c r="R63" s="37"/>
      <c r="S63" s="47"/>
      <c r="T63" s="32"/>
      <c r="U63" s="37"/>
      <c r="V63" s="46"/>
      <c r="W63" s="37"/>
      <c r="X63" s="37"/>
      <c r="Y63" s="165"/>
      <c r="Z63" s="49">
        <v>2</v>
      </c>
    </row>
    <row r="64" spans="1:26" x14ac:dyDescent="0.25">
      <c r="A64" s="42">
        <v>16</v>
      </c>
      <c r="B64" s="43" t="s">
        <v>73</v>
      </c>
      <c r="C64" s="22">
        <v>10</v>
      </c>
      <c r="D64" s="22">
        <v>20</v>
      </c>
      <c r="E64" s="23">
        <v>30</v>
      </c>
      <c r="F64" s="44" t="s">
        <v>12</v>
      </c>
      <c r="G64" s="45">
        <v>20</v>
      </c>
      <c r="H64" s="32"/>
      <c r="I64" s="37"/>
      <c r="J64" s="46"/>
      <c r="K64" s="37"/>
      <c r="L64" s="37"/>
      <c r="M64" s="47"/>
      <c r="N64" s="32"/>
      <c r="O64" s="37"/>
      <c r="P64" s="46"/>
      <c r="Q64" s="37"/>
      <c r="R64" s="37"/>
      <c r="S64" s="47"/>
      <c r="T64" s="32">
        <v>10</v>
      </c>
      <c r="U64" s="37">
        <v>20</v>
      </c>
      <c r="V64" s="46">
        <v>2</v>
      </c>
      <c r="W64" s="37"/>
      <c r="X64" s="37"/>
      <c r="Y64" s="165"/>
      <c r="Z64" s="49">
        <v>2</v>
      </c>
    </row>
    <row r="65" spans="1:26" x14ac:dyDescent="0.25">
      <c r="A65" s="42">
        <v>17</v>
      </c>
      <c r="B65" s="97" t="s">
        <v>74</v>
      </c>
      <c r="C65" s="22">
        <v>5</v>
      </c>
      <c r="D65" s="22">
        <f t="shared" si="11"/>
        <v>20</v>
      </c>
      <c r="E65" s="23">
        <f t="shared" si="12"/>
        <v>25</v>
      </c>
      <c r="F65" s="24" t="s">
        <v>19</v>
      </c>
      <c r="G65" s="45">
        <v>25</v>
      </c>
      <c r="H65" s="32"/>
      <c r="I65" s="37"/>
      <c r="J65" s="46"/>
      <c r="K65" s="37"/>
      <c r="L65" s="37"/>
      <c r="M65" s="47"/>
      <c r="N65" s="32"/>
      <c r="O65" s="37"/>
      <c r="P65" s="46"/>
      <c r="Q65" s="37"/>
      <c r="R65" s="37"/>
      <c r="S65" s="47"/>
      <c r="T65" s="32">
        <v>5</v>
      </c>
      <c r="U65" s="37">
        <v>20</v>
      </c>
      <c r="V65" s="46">
        <v>2</v>
      </c>
      <c r="W65" s="37"/>
      <c r="X65" s="37"/>
      <c r="Y65" s="165"/>
      <c r="Z65" s="49">
        <v>2</v>
      </c>
    </row>
    <row r="66" spans="1:26" x14ac:dyDescent="0.25">
      <c r="A66" s="42">
        <v>18</v>
      </c>
      <c r="B66" s="43" t="s">
        <v>75</v>
      </c>
      <c r="C66" s="22">
        <v>10</v>
      </c>
      <c r="D66" s="22">
        <v>15</v>
      </c>
      <c r="E66" s="23">
        <v>25</v>
      </c>
      <c r="F66" s="24" t="s">
        <v>19</v>
      </c>
      <c r="G66" s="45">
        <v>25</v>
      </c>
      <c r="H66" s="32"/>
      <c r="I66" s="37"/>
      <c r="J66" s="46"/>
      <c r="K66" s="37"/>
      <c r="L66" s="37"/>
      <c r="M66" s="47"/>
      <c r="N66" s="32"/>
      <c r="O66" s="37"/>
      <c r="P66" s="46"/>
      <c r="Q66" s="37"/>
      <c r="R66" s="37"/>
      <c r="S66" s="47"/>
      <c r="T66" s="32">
        <v>10</v>
      </c>
      <c r="U66" s="37">
        <v>15</v>
      </c>
      <c r="V66" s="46">
        <v>2</v>
      </c>
      <c r="W66" s="37"/>
      <c r="X66" s="37"/>
      <c r="Y66" s="48"/>
      <c r="Z66" s="49">
        <v>2</v>
      </c>
    </row>
    <row r="67" spans="1:26" x14ac:dyDescent="0.25">
      <c r="A67" s="42">
        <v>19</v>
      </c>
      <c r="B67" s="97" t="s">
        <v>76</v>
      </c>
      <c r="C67" s="22">
        <v>15</v>
      </c>
      <c r="D67" s="22">
        <f t="shared" si="11"/>
        <v>0</v>
      </c>
      <c r="E67" s="23">
        <f t="shared" si="12"/>
        <v>15</v>
      </c>
      <c r="F67" s="24" t="s">
        <v>19</v>
      </c>
      <c r="G67" s="45">
        <v>10</v>
      </c>
      <c r="H67" s="32"/>
      <c r="I67" s="37"/>
      <c r="J67" s="46"/>
      <c r="K67" s="37"/>
      <c r="L67" s="37"/>
      <c r="M67" s="47"/>
      <c r="N67" s="32">
        <v>15</v>
      </c>
      <c r="O67" s="37">
        <v>0</v>
      </c>
      <c r="P67" s="46">
        <v>1</v>
      </c>
      <c r="Q67" s="37"/>
      <c r="R67" s="37"/>
      <c r="S67" s="47"/>
      <c r="T67" s="32"/>
      <c r="U67" s="37"/>
      <c r="V67" s="46"/>
      <c r="W67" s="37"/>
      <c r="X67" s="37"/>
      <c r="Y67" s="48"/>
      <c r="Z67" s="49">
        <v>1</v>
      </c>
    </row>
    <row r="68" spans="1:26" x14ac:dyDescent="0.25">
      <c r="A68" s="42">
        <v>20</v>
      </c>
      <c r="B68" s="43" t="s">
        <v>77</v>
      </c>
      <c r="C68" s="22">
        <v>0</v>
      </c>
      <c r="D68" s="22">
        <f t="shared" si="11"/>
        <v>60</v>
      </c>
      <c r="E68" s="23">
        <f t="shared" si="12"/>
        <v>60</v>
      </c>
      <c r="F68" s="24" t="s">
        <v>19</v>
      </c>
      <c r="G68" s="45">
        <v>60</v>
      </c>
      <c r="H68" s="32"/>
      <c r="I68" s="37"/>
      <c r="J68" s="46"/>
      <c r="K68" s="37"/>
      <c r="L68" s="37"/>
      <c r="M68" s="47"/>
      <c r="N68" s="32">
        <v>0</v>
      </c>
      <c r="O68" s="37">
        <v>60</v>
      </c>
      <c r="P68" s="46">
        <v>4</v>
      </c>
      <c r="Q68" s="37"/>
      <c r="R68" s="37"/>
      <c r="S68" s="47"/>
      <c r="T68" s="32"/>
      <c r="U68" s="37"/>
      <c r="V68" s="46"/>
      <c r="W68" s="37"/>
      <c r="X68" s="37"/>
      <c r="Y68" s="165"/>
      <c r="Z68" s="49">
        <v>4</v>
      </c>
    </row>
    <row r="69" spans="1:26" x14ac:dyDescent="0.25">
      <c r="A69" s="42">
        <v>21</v>
      </c>
      <c r="B69" s="43" t="s">
        <v>78</v>
      </c>
      <c r="C69" s="22">
        <v>10</v>
      </c>
      <c r="D69" s="22">
        <f t="shared" si="11"/>
        <v>50</v>
      </c>
      <c r="E69" s="23">
        <f t="shared" si="12"/>
        <v>60</v>
      </c>
      <c r="F69" s="24" t="s">
        <v>19</v>
      </c>
      <c r="G69" s="45">
        <v>60</v>
      </c>
      <c r="H69" s="32"/>
      <c r="I69" s="37"/>
      <c r="J69" s="46"/>
      <c r="K69" s="37"/>
      <c r="L69" s="37"/>
      <c r="M69" s="47"/>
      <c r="N69" s="32"/>
      <c r="O69" s="37"/>
      <c r="P69" s="46"/>
      <c r="Q69" s="37">
        <v>10</v>
      </c>
      <c r="R69" s="37">
        <v>50</v>
      </c>
      <c r="S69" s="47">
        <v>4</v>
      </c>
      <c r="T69" s="32"/>
      <c r="U69" s="37"/>
      <c r="V69" s="46"/>
      <c r="W69" s="37"/>
      <c r="X69" s="37"/>
      <c r="Y69" s="165"/>
      <c r="Z69" s="49">
        <v>4</v>
      </c>
    </row>
    <row r="70" spans="1:26" x14ac:dyDescent="0.25">
      <c r="A70" s="42">
        <v>22</v>
      </c>
      <c r="B70" s="43" t="s">
        <v>79</v>
      </c>
      <c r="C70" s="22">
        <v>30</v>
      </c>
      <c r="D70" s="22">
        <f t="shared" si="11"/>
        <v>60</v>
      </c>
      <c r="E70" s="23">
        <f t="shared" si="12"/>
        <v>90</v>
      </c>
      <c r="F70" s="44" t="s">
        <v>12</v>
      </c>
      <c r="G70" s="45">
        <v>85</v>
      </c>
      <c r="H70" s="32"/>
      <c r="I70" s="37"/>
      <c r="J70" s="171"/>
      <c r="K70" s="37"/>
      <c r="L70" s="37"/>
      <c r="M70" s="172"/>
      <c r="N70" s="32"/>
      <c r="O70" s="37"/>
      <c r="P70" s="171"/>
      <c r="Q70" s="37">
        <v>10</v>
      </c>
      <c r="R70" s="37">
        <v>20</v>
      </c>
      <c r="S70" s="172">
        <v>2</v>
      </c>
      <c r="T70" s="32">
        <v>10</v>
      </c>
      <c r="U70" s="37">
        <v>20</v>
      </c>
      <c r="V70" s="46">
        <v>2</v>
      </c>
      <c r="W70" s="37">
        <v>10</v>
      </c>
      <c r="X70" s="37">
        <v>20</v>
      </c>
      <c r="Y70" s="165">
        <v>3</v>
      </c>
      <c r="Z70" s="49">
        <v>7</v>
      </c>
    </row>
    <row r="71" spans="1:26" x14ac:dyDescent="0.25">
      <c r="A71" s="42"/>
      <c r="B71" s="173"/>
      <c r="C71" s="104"/>
      <c r="D71" s="104"/>
      <c r="E71" s="105"/>
      <c r="F71" s="44"/>
      <c r="G71" s="45"/>
      <c r="H71" s="32"/>
      <c r="I71" s="37"/>
      <c r="J71" s="46"/>
      <c r="K71" s="37"/>
      <c r="L71" s="37"/>
      <c r="M71" s="47"/>
      <c r="N71" s="32"/>
      <c r="O71" s="37"/>
      <c r="P71" s="46"/>
      <c r="Q71" s="37"/>
      <c r="R71" s="37"/>
      <c r="S71" s="47"/>
      <c r="T71" s="32"/>
      <c r="U71" s="37"/>
      <c r="V71" s="46"/>
      <c r="W71" s="37"/>
      <c r="X71" s="37"/>
      <c r="Y71" s="165"/>
      <c r="Z71" s="49"/>
    </row>
    <row r="72" spans="1:26" x14ac:dyDescent="0.25">
      <c r="A72" s="42"/>
      <c r="B72" s="174" t="s">
        <v>41</v>
      </c>
      <c r="C72" s="123">
        <f>SUM(C49:C71)</f>
        <v>220</v>
      </c>
      <c r="D72" s="123">
        <f>SUM(D49:D71)</f>
        <v>670</v>
      </c>
      <c r="E72" s="146">
        <f>C72+D72</f>
        <v>890</v>
      </c>
      <c r="F72" s="56"/>
      <c r="G72" s="61">
        <f t="shared" ref="G72:Y72" si="13">SUM(G49:G71)</f>
        <v>775</v>
      </c>
      <c r="H72" s="108">
        <f t="shared" si="13"/>
        <v>65</v>
      </c>
      <c r="I72" s="35">
        <f t="shared" si="13"/>
        <v>140</v>
      </c>
      <c r="J72" s="35">
        <f t="shared" si="13"/>
        <v>15</v>
      </c>
      <c r="K72" s="35">
        <f t="shared" si="13"/>
        <v>10</v>
      </c>
      <c r="L72" s="35">
        <f t="shared" si="13"/>
        <v>80</v>
      </c>
      <c r="M72" s="109">
        <f t="shared" si="13"/>
        <v>5</v>
      </c>
      <c r="N72" s="108">
        <f t="shared" si="13"/>
        <v>60</v>
      </c>
      <c r="O72" s="35">
        <f t="shared" si="13"/>
        <v>190</v>
      </c>
      <c r="P72" s="35">
        <f t="shared" si="13"/>
        <v>18</v>
      </c>
      <c r="Q72" s="35">
        <f t="shared" si="13"/>
        <v>35</v>
      </c>
      <c r="R72" s="35">
        <f t="shared" si="13"/>
        <v>130</v>
      </c>
      <c r="S72" s="109">
        <f t="shared" si="13"/>
        <v>12</v>
      </c>
      <c r="T72" s="108">
        <f t="shared" si="13"/>
        <v>35</v>
      </c>
      <c r="U72" s="35">
        <f t="shared" si="13"/>
        <v>90</v>
      </c>
      <c r="V72" s="35">
        <f t="shared" si="13"/>
        <v>10</v>
      </c>
      <c r="W72" s="35">
        <f t="shared" si="13"/>
        <v>15</v>
      </c>
      <c r="X72" s="35">
        <f t="shared" si="13"/>
        <v>40</v>
      </c>
      <c r="Y72" s="107">
        <f t="shared" si="13"/>
        <v>5</v>
      </c>
      <c r="Z72" s="110">
        <f>SUM(Z49:Z71)</f>
        <v>65</v>
      </c>
    </row>
    <row r="73" spans="1:26" ht="15.75" thickBot="1" x14ac:dyDescent="0.3">
      <c r="A73" s="175"/>
      <c r="B73" s="125" t="s">
        <v>28</v>
      </c>
      <c r="C73" s="126">
        <f>C72/E72</f>
        <v>0.24719101123595505</v>
      </c>
      <c r="D73" s="126">
        <f>D72/E72</f>
        <v>0.7528089887640449</v>
      </c>
      <c r="E73" s="176"/>
      <c r="F73" s="177"/>
      <c r="G73" s="178"/>
      <c r="H73" s="148"/>
      <c r="I73" s="149"/>
      <c r="J73" s="149"/>
      <c r="K73" s="149"/>
      <c r="L73" s="149"/>
      <c r="M73" s="179"/>
      <c r="N73" s="148"/>
      <c r="O73" s="149"/>
      <c r="P73" s="149"/>
      <c r="Q73" s="149"/>
      <c r="R73" s="149"/>
      <c r="S73" s="179"/>
      <c r="T73" s="148"/>
      <c r="U73" s="149"/>
      <c r="V73" s="149"/>
      <c r="W73" s="149"/>
      <c r="X73" s="149"/>
      <c r="Y73" s="150"/>
      <c r="Z73" s="131">
        <v>140</v>
      </c>
    </row>
    <row r="74" spans="1:26" x14ac:dyDescent="0.25">
      <c r="A74" s="180"/>
      <c r="B74" s="181" t="s">
        <v>80</v>
      </c>
      <c r="C74" s="182">
        <f>SUM(C14+C28+C37+C46+C72)</f>
        <v>645</v>
      </c>
      <c r="D74" s="182">
        <f>SUM(D14+D28+D37+D46+D72)</f>
        <v>1140</v>
      </c>
      <c r="E74" s="183">
        <f>SUM(E14+E28+E37+E46+E72)</f>
        <v>1785</v>
      </c>
      <c r="F74" s="183"/>
      <c r="G74" s="184"/>
      <c r="H74" s="185"/>
      <c r="I74" s="87"/>
      <c r="J74" s="87"/>
      <c r="K74" s="87"/>
      <c r="L74" s="87"/>
      <c r="M74" s="186"/>
      <c r="N74" s="185"/>
      <c r="O74" s="87"/>
      <c r="P74" s="87"/>
      <c r="Q74" s="87"/>
      <c r="R74" s="87"/>
      <c r="S74" s="186"/>
      <c r="T74" s="187"/>
      <c r="U74" s="188"/>
      <c r="V74" s="188"/>
      <c r="W74" s="188"/>
      <c r="X74" s="188"/>
      <c r="Y74" s="189"/>
      <c r="Z74" s="190"/>
    </row>
    <row r="75" spans="1:26" ht="15.75" thickBot="1" x14ac:dyDescent="0.3">
      <c r="A75" s="191"/>
      <c r="B75" s="192" t="s">
        <v>81</v>
      </c>
      <c r="C75" s="193">
        <v>0.37</v>
      </c>
      <c r="D75" s="193">
        <v>0.63</v>
      </c>
      <c r="E75" s="194"/>
      <c r="F75" s="194"/>
      <c r="G75" s="195"/>
      <c r="H75" s="69"/>
      <c r="I75" s="66"/>
      <c r="J75" s="66"/>
      <c r="K75" s="66"/>
      <c r="L75" s="66"/>
      <c r="M75" s="111"/>
      <c r="N75" s="69"/>
      <c r="O75" s="66"/>
      <c r="P75" s="66"/>
      <c r="Q75" s="66"/>
      <c r="R75" s="66"/>
      <c r="S75" s="111"/>
      <c r="T75" s="196"/>
      <c r="U75" s="67"/>
      <c r="V75" s="67"/>
      <c r="W75" s="67"/>
      <c r="X75" s="67"/>
      <c r="Y75" s="67"/>
      <c r="Z75" s="113"/>
    </row>
    <row r="76" spans="1:26" ht="15.75" thickBot="1" x14ac:dyDescent="0.3">
      <c r="A76" s="197"/>
      <c r="B76" s="198" t="s">
        <v>82</v>
      </c>
      <c r="C76" s="199" t="s">
        <v>83</v>
      </c>
      <c r="D76" s="200"/>
      <c r="E76" s="200"/>
      <c r="F76" s="200"/>
      <c r="G76" s="200"/>
      <c r="H76" s="201"/>
      <c r="I76" s="200"/>
      <c r="J76" s="200"/>
      <c r="K76" s="200"/>
      <c r="L76" s="200"/>
      <c r="M76" s="202"/>
      <c r="N76" s="201"/>
      <c r="O76" s="200"/>
      <c r="P76" s="200"/>
      <c r="Q76" s="200"/>
      <c r="R76" s="200"/>
      <c r="S76" s="202"/>
      <c r="T76" s="201"/>
      <c r="U76" s="200"/>
      <c r="V76" s="200"/>
      <c r="W76" s="200"/>
      <c r="X76" s="200"/>
      <c r="Y76" s="200"/>
      <c r="Z76" s="203"/>
    </row>
    <row r="77" spans="1:26" ht="24.75" thickBot="1" x14ac:dyDescent="0.3">
      <c r="A77" s="157">
        <v>1</v>
      </c>
      <c r="B77" s="204" t="s">
        <v>84</v>
      </c>
      <c r="C77" s="22">
        <v>0</v>
      </c>
      <c r="D77" s="22">
        <v>30</v>
      </c>
      <c r="E77" s="23">
        <v>30</v>
      </c>
      <c r="F77" s="24" t="s">
        <v>19</v>
      </c>
      <c r="G77" s="36">
        <v>20</v>
      </c>
      <c r="H77" s="32"/>
      <c r="I77" s="37"/>
      <c r="J77" s="38"/>
      <c r="K77" s="37"/>
      <c r="L77" s="37">
        <v>30</v>
      </c>
      <c r="M77" s="39">
        <v>2</v>
      </c>
      <c r="N77" s="20"/>
      <c r="O77" s="93"/>
      <c r="P77" s="205"/>
      <c r="Q77" s="141"/>
      <c r="R77" s="93"/>
      <c r="S77" s="206"/>
      <c r="T77" s="207"/>
      <c r="U77" s="93"/>
      <c r="V77" s="205"/>
      <c r="W77" s="141"/>
      <c r="X77" s="93"/>
      <c r="Y77" s="208"/>
      <c r="Z77" s="31">
        <v>2</v>
      </c>
    </row>
    <row r="78" spans="1:26" ht="24.75" thickBot="1" x14ac:dyDescent="0.3">
      <c r="A78" s="42">
        <v>2</v>
      </c>
      <c r="B78" s="204" t="s">
        <v>85</v>
      </c>
      <c r="C78" s="22">
        <v>0</v>
      </c>
      <c r="D78" s="22">
        <v>120</v>
      </c>
      <c r="E78" s="23">
        <v>120</v>
      </c>
      <c r="F78" s="24" t="s">
        <v>19</v>
      </c>
      <c r="G78" s="25">
        <v>60</v>
      </c>
      <c r="H78" s="32"/>
      <c r="I78" s="37"/>
      <c r="J78" s="38"/>
      <c r="K78" s="37"/>
      <c r="L78" s="37">
        <v>30</v>
      </c>
      <c r="M78" s="38">
        <v>2</v>
      </c>
      <c r="N78" s="32"/>
      <c r="O78" s="37"/>
      <c r="P78" s="38"/>
      <c r="Q78" s="37"/>
      <c r="R78" s="37"/>
      <c r="S78" s="40"/>
      <c r="T78" s="209"/>
      <c r="U78" s="210">
        <v>90</v>
      </c>
      <c r="V78" s="210">
        <v>5</v>
      </c>
      <c r="W78" s="142"/>
      <c r="X78" s="37"/>
      <c r="Y78" s="211"/>
      <c r="Z78" s="41">
        <v>7</v>
      </c>
    </row>
    <row r="79" spans="1:26" ht="24" x14ac:dyDescent="0.25">
      <c r="A79" s="42">
        <v>3</v>
      </c>
      <c r="B79" s="204" t="s">
        <v>86</v>
      </c>
      <c r="C79" s="22">
        <v>0</v>
      </c>
      <c r="D79" s="22">
        <v>90</v>
      </c>
      <c r="E79" s="23">
        <v>90</v>
      </c>
      <c r="F79" s="24" t="s">
        <v>19</v>
      </c>
      <c r="G79" s="212">
        <v>60</v>
      </c>
      <c r="H79" s="32"/>
      <c r="I79" s="37"/>
      <c r="J79" s="38"/>
      <c r="K79" s="37"/>
      <c r="L79" s="37"/>
      <c r="M79" s="39"/>
      <c r="N79" s="32"/>
      <c r="O79" s="37"/>
      <c r="P79" s="38"/>
      <c r="Q79" s="37"/>
      <c r="R79" s="37"/>
      <c r="S79" s="39"/>
      <c r="T79" s="20"/>
      <c r="U79" s="37"/>
      <c r="V79" s="38"/>
      <c r="W79" s="119"/>
      <c r="X79" s="37">
        <v>90</v>
      </c>
      <c r="Y79" s="40">
        <v>6</v>
      </c>
      <c r="Z79" s="41">
        <v>6</v>
      </c>
    </row>
    <row r="80" spans="1:26" x14ac:dyDescent="0.25">
      <c r="A80" s="42"/>
      <c r="B80" s="174" t="s">
        <v>87</v>
      </c>
      <c r="C80" s="123">
        <v>0</v>
      </c>
      <c r="D80" s="123">
        <f>SUM(D77:D79)</f>
        <v>240</v>
      </c>
      <c r="E80" s="123">
        <f>SUM(E77:E79)</f>
        <v>240</v>
      </c>
      <c r="F80" s="213"/>
      <c r="G80" s="214">
        <v>150</v>
      </c>
      <c r="H80" s="108">
        <f t="shared" ref="H80:Z80" si="14">SUM(H77:H79)</f>
        <v>0</v>
      </c>
      <c r="I80" s="35">
        <f t="shared" si="14"/>
        <v>0</v>
      </c>
      <c r="J80" s="35">
        <f t="shared" si="14"/>
        <v>0</v>
      </c>
      <c r="K80" s="35">
        <f t="shared" si="14"/>
        <v>0</v>
      </c>
      <c r="L80" s="35">
        <f t="shared" si="14"/>
        <v>60</v>
      </c>
      <c r="M80" s="109">
        <f t="shared" si="14"/>
        <v>4</v>
      </c>
      <c r="N80" s="108">
        <f t="shared" si="14"/>
        <v>0</v>
      </c>
      <c r="O80" s="35">
        <f t="shared" si="14"/>
        <v>0</v>
      </c>
      <c r="P80" s="35">
        <f t="shared" si="14"/>
        <v>0</v>
      </c>
      <c r="Q80" s="35">
        <f t="shared" si="14"/>
        <v>0</v>
      </c>
      <c r="R80" s="35">
        <f t="shared" si="14"/>
        <v>0</v>
      </c>
      <c r="S80" s="109">
        <f t="shared" si="14"/>
        <v>0</v>
      </c>
      <c r="T80" s="108">
        <f t="shared" si="14"/>
        <v>0</v>
      </c>
      <c r="U80" s="35">
        <f t="shared" si="14"/>
        <v>90</v>
      </c>
      <c r="V80" s="35">
        <f t="shared" si="14"/>
        <v>5</v>
      </c>
      <c r="W80" s="35">
        <f t="shared" si="14"/>
        <v>0</v>
      </c>
      <c r="X80" s="35">
        <f t="shared" si="14"/>
        <v>90</v>
      </c>
      <c r="Y80" s="109">
        <f t="shared" si="14"/>
        <v>6</v>
      </c>
      <c r="Z80" s="215">
        <f t="shared" si="14"/>
        <v>15</v>
      </c>
    </row>
    <row r="81" spans="1:26" x14ac:dyDescent="0.25">
      <c r="A81" s="216"/>
      <c r="B81" s="174"/>
      <c r="C81" s="217"/>
      <c r="D81" s="217"/>
      <c r="E81" s="218"/>
      <c r="F81" s="219"/>
      <c r="G81" s="220"/>
      <c r="H81" s="221"/>
      <c r="I81" s="57"/>
      <c r="J81" s="57"/>
      <c r="K81" s="57"/>
      <c r="L81" s="57"/>
      <c r="M81" s="222"/>
      <c r="N81" s="221"/>
      <c r="O81" s="57"/>
      <c r="P81" s="57"/>
      <c r="Q81" s="57"/>
      <c r="R81" s="57"/>
      <c r="S81" s="222"/>
      <c r="T81" s="221"/>
      <c r="U81" s="57"/>
      <c r="V81" s="57"/>
      <c r="W81" s="57"/>
      <c r="X81" s="57"/>
      <c r="Y81" s="57"/>
      <c r="Z81" s="215"/>
    </row>
    <row r="82" spans="1:26" x14ac:dyDescent="0.25">
      <c r="A82" s="223"/>
      <c r="B82" s="224" t="s">
        <v>88</v>
      </c>
      <c r="C82" s="225"/>
      <c r="D82" s="226"/>
      <c r="E82" s="226"/>
      <c r="F82" s="226"/>
      <c r="G82" s="226"/>
      <c r="H82" s="227"/>
      <c r="I82" s="226"/>
      <c r="J82" s="226"/>
      <c r="K82" s="226"/>
      <c r="L82" s="226"/>
      <c r="M82" s="228"/>
      <c r="N82" s="227"/>
      <c r="O82" s="226"/>
      <c r="P82" s="226"/>
      <c r="Q82" s="226"/>
      <c r="R82" s="226"/>
      <c r="S82" s="228"/>
      <c r="T82" s="227"/>
      <c r="U82" s="226"/>
      <c r="V82" s="226"/>
      <c r="W82" s="226"/>
      <c r="X82" s="226"/>
      <c r="Y82" s="226"/>
      <c r="Z82" s="229"/>
    </row>
    <row r="83" spans="1:26" ht="15.75" thickBot="1" x14ac:dyDescent="0.3">
      <c r="A83" s="230"/>
      <c r="B83" s="231" t="s">
        <v>89</v>
      </c>
      <c r="C83" s="232"/>
      <c r="D83" s="232"/>
      <c r="E83" s="232"/>
      <c r="F83" s="232"/>
      <c r="G83" s="232"/>
      <c r="H83" s="230"/>
      <c r="I83" s="232"/>
      <c r="J83" s="232"/>
      <c r="K83" s="232"/>
      <c r="L83" s="232"/>
      <c r="M83" s="233"/>
      <c r="N83" s="230"/>
      <c r="O83" s="232"/>
      <c r="P83" s="232"/>
      <c r="Q83" s="232"/>
      <c r="R83" s="232"/>
      <c r="S83" s="233"/>
      <c r="T83" s="230"/>
      <c r="U83" s="232"/>
      <c r="V83" s="232"/>
      <c r="W83" s="232"/>
      <c r="X83" s="232"/>
      <c r="Y83" s="232"/>
      <c r="Z83" s="234"/>
    </row>
    <row r="84" spans="1:26" x14ac:dyDescent="0.25">
      <c r="A84" s="26">
        <v>1</v>
      </c>
      <c r="B84" s="235" t="s">
        <v>90</v>
      </c>
      <c r="C84" s="86">
        <v>30</v>
      </c>
      <c r="D84" s="86">
        <v>60</v>
      </c>
      <c r="E84" s="87">
        <f>C84+D84</f>
        <v>90</v>
      </c>
      <c r="F84" s="88" t="s">
        <v>12</v>
      </c>
      <c r="G84" s="236">
        <v>85</v>
      </c>
      <c r="H84" s="26"/>
      <c r="I84" s="27"/>
      <c r="J84" s="28"/>
      <c r="K84" s="27"/>
      <c r="L84" s="27"/>
      <c r="M84" s="29"/>
      <c r="N84" s="26"/>
      <c r="O84" s="27"/>
      <c r="P84" s="28"/>
      <c r="Q84" s="27">
        <v>10</v>
      </c>
      <c r="R84" s="27">
        <v>20</v>
      </c>
      <c r="S84" s="29">
        <v>2</v>
      </c>
      <c r="T84" s="237">
        <v>10</v>
      </c>
      <c r="U84" s="238">
        <v>20</v>
      </c>
      <c r="V84" s="28">
        <v>2</v>
      </c>
      <c r="W84" s="239">
        <v>10</v>
      </c>
      <c r="X84" s="238">
        <v>20</v>
      </c>
      <c r="Y84" s="30">
        <v>3</v>
      </c>
      <c r="Z84" s="41">
        <v>7</v>
      </c>
    </row>
    <row r="85" spans="1:26" x14ac:dyDescent="0.25">
      <c r="A85" s="32">
        <v>2</v>
      </c>
      <c r="B85" s="204" t="s">
        <v>91</v>
      </c>
      <c r="C85" s="22">
        <v>25</v>
      </c>
      <c r="D85" s="22">
        <v>0</v>
      </c>
      <c r="E85" s="23">
        <v>25</v>
      </c>
      <c r="F85" s="24" t="s">
        <v>19</v>
      </c>
      <c r="G85" s="212">
        <v>25</v>
      </c>
      <c r="H85" s="32"/>
      <c r="I85" s="37"/>
      <c r="J85" s="38"/>
      <c r="K85" s="37"/>
      <c r="L85" s="37"/>
      <c r="M85" s="39"/>
      <c r="N85" s="32"/>
      <c r="O85" s="37"/>
      <c r="P85" s="38"/>
      <c r="Q85" s="37">
        <v>25</v>
      </c>
      <c r="R85" s="37">
        <v>0</v>
      </c>
      <c r="S85" s="39">
        <v>2</v>
      </c>
      <c r="T85" s="42"/>
      <c r="U85" s="240"/>
      <c r="V85" s="38"/>
      <c r="W85" s="241"/>
      <c r="X85" s="240"/>
      <c r="Y85" s="40"/>
      <c r="Z85" s="41">
        <v>2</v>
      </c>
    </row>
    <row r="86" spans="1:26" x14ac:dyDescent="0.25">
      <c r="A86" s="32">
        <v>3</v>
      </c>
      <c r="B86" s="204" t="s">
        <v>92</v>
      </c>
      <c r="C86" s="22">
        <v>30</v>
      </c>
      <c r="D86" s="22">
        <v>15</v>
      </c>
      <c r="E86" s="23">
        <f t="shared" ref="E86:E91" si="15">C86+D86</f>
        <v>45</v>
      </c>
      <c r="F86" s="53" t="s">
        <v>12</v>
      </c>
      <c r="G86" s="212">
        <v>45</v>
      </c>
      <c r="H86" s="32"/>
      <c r="I86" s="37"/>
      <c r="J86" s="38"/>
      <c r="K86" s="37"/>
      <c r="L86" s="37"/>
      <c r="M86" s="39"/>
      <c r="N86" s="32"/>
      <c r="O86" s="37"/>
      <c r="P86" s="38"/>
      <c r="Q86" s="37">
        <v>30</v>
      </c>
      <c r="R86" s="37">
        <v>15</v>
      </c>
      <c r="S86" s="39">
        <v>4</v>
      </c>
      <c r="T86" s="32"/>
      <c r="U86" s="37"/>
      <c r="V86" s="38"/>
      <c r="W86" s="119"/>
      <c r="X86" s="37"/>
      <c r="Y86" s="40"/>
      <c r="Z86" s="41">
        <v>4</v>
      </c>
    </row>
    <row r="87" spans="1:26" x14ac:dyDescent="0.25">
      <c r="A87" s="32">
        <v>4</v>
      </c>
      <c r="B87" s="204" t="s">
        <v>93</v>
      </c>
      <c r="C87" s="22">
        <v>10</v>
      </c>
      <c r="D87" s="22">
        <v>15</v>
      </c>
      <c r="E87" s="23">
        <f t="shared" si="15"/>
        <v>25</v>
      </c>
      <c r="F87" s="24" t="s">
        <v>19</v>
      </c>
      <c r="G87" s="212">
        <v>25</v>
      </c>
      <c r="H87" s="32"/>
      <c r="I87" s="37"/>
      <c r="J87" s="38"/>
      <c r="K87" s="37"/>
      <c r="L87" s="37"/>
      <c r="M87" s="39"/>
      <c r="N87" s="32"/>
      <c r="O87" s="37"/>
      <c r="P87" s="38"/>
      <c r="Q87" s="37"/>
      <c r="R87" s="37"/>
      <c r="S87" s="39"/>
      <c r="T87" s="32">
        <v>10</v>
      </c>
      <c r="U87" s="37">
        <v>15</v>
      </c>
      <c r="V87" s="38">
        <v>2</v>
      </c>
      <c r="W87" s="119"/>
      <c r="X87" s="37"/>
      <c r="Y87" s="40"/>
      <c r="Z87" s="41">
        <v>2</v>
      </c>
    </row>
    <row r="88" spans="1:26" x14ac:dyDescent="0.25">
      <c r="A88" s="32">
        <v>5</v>
      </c>
      <c r="B88" s="204" t="s">
        <v>94</v>
      </c>
      <c r="C88" s="22">
        <v>15</v>
      </c>
      <c r="D88" s="22">
        <f t="shared" ref="D88:D90" si="16">I88+L88+O88+R88+U88+X88</f>
        <v>0</v>
      </c>
      <c r="E88" s="23">
        <v>15</v>
      </c>
      <c r="F88" s="24" t="s">
        <v>19</v>
      </c>
      <c r="G88" s="212">
        <v>15</v>
      </c>
      <c r="H88" s="32"/>
      <c r="I88" s="37"/>
      <c r="J88" s="38"/>
      <c r="K88" s="37"/>
      <c r="L88" s="37"/>
      <c r="M88" s="39"/>
      <c r="N88" s="32"/>
      <c r="O88" s="37"/>
      <c r="P88" s="38"/>
      <c r="Q88" s="37"/>
      <c r="R88" s="37"/>
      <c r="S88" s="39"/>
      <c r="T88" s="32"/>
      <c r="U88" s="37"/>
      <c r="V88" s="38"/>
      <c r="W88" s="119">
        <v>15</v>
      </c>
      <c r="X88" s="37">
        <v>0</v>
      </c>
      <c r="Y88" s="40">
        <v>1</v>
      </c>
      <c r="Z88" s="41">
        <v>1</v>
      </c>
    </row>
    <row r="89" spans="1:26" ht="24" x14ac:dyDescent="0.25">
      <c r="A89" s="32">
        <v>6</v>
      </c>
      <c r="B89" s="204" t="s">
        <v>95</v>
      </c>
      <c r="C89" s="22">
        <v>25</v>
      </c>
      <c r="D89" s="22">
        <v>0</v>
      </c>
      <c r="E89" s="23">
        <v>25</v>
      </c>
      <c r="F89" s="24" t="s">
        <v>19</v>
      </c>
      <c r="G89" s="212">
        <v>25</v>
      </c>
      <c r="H89" s="32"/>
      <c r="I89" s="37"/>
      <c r="J89" s="38"/>
      <c r="K89" s="37"/>
      <c r="L89" s="37"/>
      <c r="M89" s="39"/>
      <c r="N89" s="32"/>
      <c r="O89" s="37"/>
      <c r="P89" s="38"/>
      <c r="Q89" s="37"/>
      <c r="R89" s="37"/>
      <c r="S89" s="39"/>
      <c r="T89" s="32">
        <v>25</v>
      </c>
      <c r="U89" s="37">
        <v>0</v>
      </c>
      <c r="V89" s="38">
        <v>2</v>
      </c>
      <c r="W89" s="119"/>
      <c r="X89" s="37"/>
      <c r="Y89" s="40"/>
      <c r="Z89" s="41">
        <v>2</v>
      </c>
    </row>
    <row r="90" spans="1:26" x14ac:dyDescent="0.25">
      <c r="A90" s="32">
        <v>7</v>
      </c>
      <c r="B90" s="204" t="s">
        <v>96</v>
      </c>
      <c r="C90" s="22">
        <v>15</v>
      </c>
      <c r="D90" s="22">
        <f t="shared" si="16"/>
        <v>0</v>
      </c>
      <c r="E90" s="23">
        <f t="shared" si="15"/>
        <v>15</v>
      </c>
      <c r="F90" s="24" t="s">
        <v>19</v>
      </c>
      <c r="G90" s="212">
        <v>15</v>
      </c>
      <c r="H90" s="32"/>
      <c r="I90" s="37"/>
      <c r="J90" s="38"/>
      <c r="K90" s="37"/>
      <c r="L90" s="37"/>
      <c r="M90" s="39"/>
      <c r="N90" s="32"/>
      <c r="O90" s="37"/>
      <c r="P90" s="38"/>
      <c r="Q90" s="37"/>
      <c r="R90" s="37"/>
      <c r="S90" s="39"/>
      <c r="T90" s="32">
        <v>15</v>
      </c>
      <c r="U90" s="37">
        <v>0</v>
      </c>
      <c r="V90" s="38">
        <v>1</v>
      </c>
      <c r="W90" s="119"/>
      <c r="X90" s="37"/>
      <c r="Y90" s="40"/>
      <c r="Z90" s="41">
        <v>1</v>
      </c>
    </row>
    <row r="91" spans="1:26" ht="24" x14ac:dyDescent="0.25">
      <c r="A91" s="32">
        <v>8</v>
      </c>
      <c r="B91" s="204" t="s">
        <v>97</v>
      </c>
      <c r="C91" s="22">
        <v>5</v>
      </c>
      <c r="D91" s="22">
        <v>20</v>
      </c>
      <c r="E91" s="23">
        <f t="shared" si="15"/>
        <v>25</v>
      </c>
      <c r="F91" s="24" t="s">
        <v>19</v>
      </c>
      <c r="G91" s="212">
        <v>25</v>
      </c>
      <c r="H91" s="32"/>
      <c r="I91" s="37"/>
      <c r="J91" s="38"/>
      <c r="K91" s="37"/>
      <c r="L91" s="37"/>
      <c r="M91" s="39"/>
      <c r="N91" s="32"/>
      <c r="O91" s="37"/>
      <c r="P91" s="38"/>
      <c r="Q91" s="37"/>
      <c r="R91" s="37"/>
      <c r="S91" s="39"/>
      <c r="T91" s="32"/>
      <c r="U91" s="37"/>
      <c r="V91" s="38"/>
      <c r="W91" s="119">
        <v>5</v>
      </c>
      <c r="X91" s="37">
        <v>20</v>
      </c>
      <c r="Y91" s="40">
        <v>2</v>
      </c>
      <c r="Z91" s="41">
        <v>2</v>
      </c>
    </row>
    <row r="92" spans="1:26" ht="24" x14ac:dyDescent="0.25">
      <c r="A92" s="32">
        <v>9</v>
      </c>
      <c r="B92" s="204" t="s">
        <v>98</v>
      </c>
      <c r="C92" s="22">
        <v>5</v>
      </c>
      <c r="D92" s="22">
        <v>20</v>
      </c>
      <c r="E92" s="23">
        <v>25</v>
      </c>
      <c r="F92" s="24" t="s">
        <v>19</v>
      </c>
      <c r="G92" s="212">
        <v>25</v>
      </c>
      <c r="H92" s="32"/>
      <c r="I92" s="37"/>
      <c r="J92" s="38"/>
      <c r="K92" s="37"/>
      <c r="L92" s="37"/>
      <c r="M92" s="39"/>
      <c r="N92" s="32"/>
      <c r="O92" s="37"/>
      <c r="P92" s="38"/>
      <c r="Q92" s="37"/>
      <c r="R92" s="37"/>
      <c r="S92" s="39"/>
      <c r="T92" s="32"/>
      <c r="U92" s="37"/>
      <c r="V92" s="38"/>
      <c r="W92" s="119">
        <v>5</v>
      </c>
      <c r="X92" s="37">
        <v>20</v>
      </c>
      <c r="Y92" s="40">
        <v>2</v>
      </c>
      <c r="Z92" s="41">
        <v>2</v>
      </c>
    </row>
    <row r="93" spans="1:26" x14ac:dyDescent="0.25">
      <c r="A93" s="32">
        <v>10</v>
      </c>
      <c r="B93" s="204" t="s">
        <v>99</v>
      </c>
      <c r="C93" s="22">
        <v>10</v>
      </c>
      <c r="D93" s="22">
        <v>15</v>
      </c>
      <c r="E93" s="23">
        <v>25</v>
      </c>
      <c r="F93" s="24" t="s">
        <v>19</v>
      </c>
      <c r="G93" s="212">
        <v>25</v>
      </c>
      <c r="H93" s="32"/>
      <c r="I93" s="37"/>
      <c r="J93" s="38"/>
      <c r="K93" s="37"/>
      <c r="L93" s="37"/>
      <c r="M93" s="39"/>
      <c r="N93" s="32"/>
      <c r="O93" s="37"/>
      <c r="P93" s="38"/>
      <c r="Q93" s="37"/>
      <c r="R93" s="37"/>
      <c r="S93" s="39"/>
      <c r="T93" s="32"/>
      <c r="U93" s="37"/>
      <c r="V93" s="38"/>
      <c r="W93" s="37">
        <v>10</v>
      </c>
      <c r="X93" s="37">
        <v>15</v>
      </c>
      <c r="Y93" s="40">
        <v>2</v>
      </c>
      <c r="Z93" s="41">
        <v>2</v>
      </c>
    </row>
    <row r="94" spans="1:26" x14ac:dyDescent="0.25">
      <c r="A94" s="32"/>
      <c r="B94" s="242" t="s">
        <v>100</v>
      </c>
      <c r="C94" s="56">
        <f>SUM(C84:C93)</f>
        <v>170</v>
      </c>
      <c r="D94" s="56">
        <f>SUM(D84:D93)</f>
        <v>145</v>
      </c>
      <c r="E94" s="56">
        <f>SUM(E84:E93)</f>
        <v>315</v>
      </c>
      <c r="F94" s="243"/>
      <c r="G94" s="109">
        <f t="shared" ref="G94:Y94" si="17">SUM(G84:G93)</f>
        <v>310</v>
      </c>
      <c r="H94" s="108">
        <f t="shared" si="17"/>
        <v>0</v>
      </c>
      <c r="I94" s="35">
        <f t="shared" si="17"/>
        <v>0</v>
      </c>
      <c r="J94" s="35">
        <f t="shared" si="17"/>
        <v>0</v>
      </c>
      <c r="K94" s="35">
        <f t="shared" si="17"/>
        <v>0</v>
      </c>
      <c r="L94" s="35">
        <f t="shared" si="17"/>
        <v>0</v>
      </c>
      <c r="M94" s="109">
        <f t="shared" si="17"/>
        <v>0</v>
      </c>
      <c r="N94" s="108">
        <f t="shared" si="17"/>
        <v>0</v>
      </c>
      <c r="O94" s="35">
        <f t="shared" si="17"/>
        <v>0</v>
      </c>
      <c r="P94" s="35">
        <f t="shared" si="17"/>
        <v>0</v>
      </c>
      <c r="Q94" s="35">
        <f t="shared" si="17"/>
        <v>65</v>
      </c>
      <c r="R94" s="35">
        <f t="shared" si="17"/>
        <v>35</v>
      </c>
      <c r="S94" s="109">
        <f t="shared" si="17"/>
        <v>8</v>
      </c>
      <c r="T94" s="108">
        <f t="shared" si="17"/>
        <v>60</v>
      </c>
      <c r="U94" s="35">
        <f t="shared" si="17"/>
        <v>35</v>
      </c>
      <c r="V94" s="35">
        <f t="shared" si="17"/>
        <v>7</v>
      </c>
      <c r="W94" s="35">
        <f t="shared" si="17"/>
        <v>45</v>
      </c>
      <c r="X94" s="35">
        <f t="shared" si="17"/>
        <v>75</v>
      </c>
      <c r="Y94" s="107">
        <f t="shared" si="17"/>
        <v>10</v>
      </c>
      <c r="Z94" s="110">
        <f>SUM(Z84:Z93)</f>
        <v>25</v>
      </c>
    </row>
    <row r="95" spans="1:26" ht="15.75" thickBot="1" x14ac:dyDescent="0.3">
      <c r="A95" s="244"/>
      <c r="B95" s="245" t="s">
        <v>101</v>
      </c>
      <c r="C95" s="246">
        <f>C94/E94</f>
        <v>0.53968253968253965</v>
      </c>
      <c r="D95" s="246">
        <f>D94/E94</f>
        <v>0.46031746031746029</v>
      </c>
      <c r="E95" s="177"/>
      <c r="F95" s="247"/>
      <c r="G95" s="179">
        <v>2165</v>
      </c>
      <c r="H95" s="69">
        <f t="shared" ref="H95:Y95" si="18">H14+H28+H37+H46+H72+H80+H94</f>
        <v>185</v>
      </c>
      <c r="I95" s="66">
        <f t="shared" si="18"/>
        <v>235</v>
      </c>
      <c r="J95" s="66">
        <f t="shared" si="18"/>
        <v>30</v>
      </c>
      <c r="K95" s="66">
        <f t="shared" si="18"/>
        <v>140</v>
      </c>
      <c r="L95" s="66">
        <f t="shared" si="18"/>
        <v>275</v>
      </c>
      <c r="M95" s="111">
        <f t="shared" si="18"/>
        <v>30</v>
      </c>
      <c r="N95" s="69">
        <f t="shared" si="18"/>
        <v>145</v>
      </c>
      <c r="O95" s="66">
        <f t="shared" si="18"/>
        <v>285</v>
      </c>
      <c r="P95" s="66">
        <f t="shared" si="18"/>
        <v>30</v>
      </c>
      <c r="Q95" s="66">
        <f t="shared" si="18"/>
        <v>140</v>
      </c>
      <c r="R95" s="66">
        <f t="shared" si="18"/>
        <v>230</v>
      </c>
      <c r="S95" s="111">
        <f t="shared" si="18"/>
        <v>30</v>
      </c>
      <c r="T95" s="69">
        <f t="shared" si="18"/>
        <v>125</v>
      </c>
      <c r="U95" s="66">
        <f t="shared" si="18"/>
        <v>275</v>
      </c>
      <c r="V95" s="66">
        <f t="shared" si="18"/>
        <v>30</v>
      </c>
      <c r="W95" s="66">
        <f t="shared" si="18"/>
        <v>75</v>
      </c>
      <c r="X95" s="66">
        <f t="shared" si="18"/>
        <v>205</v>
      </c>
      <c r="Y95" s="111">
        <f t="shared" si="18"/>
        <v>30</v>
      </c>
      <c r="Z95" s="131">
        <v>180</v>
      </c>
    </row>
    <row r="96" spans="1:26" ht="15.75" thickBot="1" x14ac:dyDescent="0.3">
      <c r="A96" s="230"/>
      <c r="B96" s="248" t="s">
        <v>102</v>
      </c>
      <c r="C96" s="232"/>
      <c r="D96" s="232"/>
      <c r="E96" s="232"/>
      <c r="F96" s="232"/>
      <c r="G96" s="232"/>
      <c r="H96" s="249"/>
      <c r="I96" s="250"/>
      <c r="J96" s="250"/>
      <c r="K96" s="250"/>
      <c r="L96" s="250"/>
      <c r="M96" s="251"/>
      <c r="N96" s="249"/>
      <c r="O96" s="250"/>
      <c r="P96" s="250"/>
      <c r="Q96" s="250"/>
      <c r="R96" s="250"/>
      <c r="S96" s="251"/>
      <c r="T96" s="249"/>
      <c r="U96" s="250"/>
      <c r="V96" s="250"/>
      <c r="W96" s="250"/>
      <c r="X96" s="250"/>
      <c r="Y96" s="250"/>
      <c r="Z96" s="234"/>
    </row>
    <row r="97" spans="1:26" x14ac:dyDescent="0.25">
      <c r="A97" s="26">
        <v>1</v>
      </c>
      <c r="B97" s="235" t="s">
        <v>103</v>
      </c>
      <c r="C97" s="86">
        <v>30</v>
      </c>
      <c r="D97" s="86">
        <f>I97+L97+O97+R97+U97+X97</f>
        <v>60</v>
      </c>
      <c r="E97" s="87">
        <f>C97+D97</f>
        <v>90</v>
      </c>
      <c r="F97" s="252" t="s">
        <v>12</v>
      </c>
      <c r="G97" s="253">
        <v>85</v>
      </c>
      <c r="H97" s="32"/>
      <c r="I97" s="37"/>
      <c r="J97" s="98"/>
      <c r="K97" s="37"/>
      <c r="L97" s="37"/>
      <c r="M97" s="99"/>
      <c r="N97" s="32"/>
      <c r="O97" s="37"/>
      <c r="P97" s="98"/>
      <c r="Q97" s="37">
        <v>10</v>
      </c>
      <c r="R97" s="37">
        <v>20</v>
      </c>
      <c r="S97" s="99">
        <v>2</v>
      </c>
      <c r="T97" s="32">
        <v>10</v>
      </c>
      <c r="U97" s="37">
        <v>20</v>
      </c>
      <c r="V97" s="98">
        <v>2</v>
      </c>
      <c r="W97" s="37">
        <v>10</v>
      </c>
      <c r="X97" s="37">
        <v>20</v>
      </c>
      <c r="Y97" s="100">
        <v>3</v>
      </c>
      <c r="Z97" s="101">
        <v>7</v>
      </c>
    </row>
    <row r="98" spans="1:26" x14ac:dyDescent="0.25">
      <c r="A98" s="32">
        <v>2</v>
      </c>
      <c r="B98" s="204" t="s">
        <v>104</v>
      </c>
      <c r="C98" s="22">
        <v>20</v>
      </c>
      <c r="D98" s="22">
        <v>40</v>
      </c>
      <c r="E98" s="23">
        <v>60</v>
      </c>
      <c r="F98" s="166" t="s">
        <v>12</v>
      </c>
      <c r="G98" s="254">
        <v>60</v>
      </c>
      <c r="H98" s="32"/>
      <c r="I98" s="37"/>
      <c r="J98" s="98"/>
      <c r="K98" s="37"/>
      <c r="L98" s="37"/>
      <c r="M98" s="99"/>
      <c r="N98" s="32"/>
      <c r="O98" s="37"/>
      <c r="P98" s="98"/>
      <c r="Q98" s="37">
        <v>10</v>
      </c>
      <c r="R98" s="37">
        <v>20</v>
      </c>
      <c r="S98" s="99">
        <v>2</v>
      </c>
      <c r="T98" s="32">
        <v>10</v>
      </c>
      <c r="U98" s="37">
        <v>20</v>
      </c>
      <c r="V98" s="98">
        <v>3</v>
      </c>
      <c r="W98" s="37"/>
      <c r="X98" s="37"/>
      <c r="Y98" s="100"/>
      <c r="Z98" s="101">
        <v>5</v>
      </c>
    </row>
    <row r="99" spans="1:26" ht="24" x14ac:dyDescent="0.25">
      <c r="A99" s="32">
        <v>3</v>
      </c>
      <c r="B99" s="204" t="s">
        <v>105</v>
      </c>
      <c r="C99" s="22">
        <v>25</v>
      </c>
      <c r="D99" s="22">
        <f t="shared" ref="D99" si="19">I99+L99+O99+R99+U99+X99</f>
        <v>0</v>
      </c>
      <c r="E99" s="23">
        <f t="shared" ref="E99:E103" si="20">C99+D99</f>
        <v>25</v>
      </c>
      <c r="F99" s="24" t="s">
        <v>19</v>
      </c>
      <c r="G99" s="254">
        <v>25</v>
      </c>
      <c r="H99" s="32"/>
      <c r="I99" s="37"/>
      <c r="J99" s="98"/>
      <c r="K99" s="37"/>
      <c r="L99" s="37"/>
      <c r="M99" s="99"/>
      <c r="N99" s="32"/>
      <c r="O99" s="37"/>
      <c r="P99" s="98"/>
      <c r="Q99" s="37">
        <v>25</v>
      </c>
      <c r="R99" s="37">
        <v>0</v>
      </c>
      <c r="S99" s="99">
        <v>2</v>
      </c>
      <c r="T99" s="32"/>
      <c r="U99" s="37"/>
      <c r="V99" s="98"/>
      <c r="W99" s="37"/>
      <c r="X99" s="37"/>
      <c r="Y99" s="100"/>
      <c r="Z99" s="101">
        <v>2</v>
      </c>
    </row>
    <row r="100" spans="1:26" x14ac:dyDescent="0.25">
      <c r="A100" s="32">
        <v>4</v>
      </c>
      <c r="B100" s="204" t="s">
        <v>106</v>
      </c>
      <c r="C100" s="22">
        <v>5</v>
      </c>
      <c r="D100" s="22">
        <v>10</v>
      </c>
      <c r="E100" s="23">
        <f t="shared" si="20"/>
        <v>15</v>
      </c>
      <c r="F100" s="24" t="s">
        <v>19</v>
      </c>
      <c r="G100" s="254">
        <v>15</v>
      </c>
      <c r="H100" s="32"/>
      <c r="I100" s="37"/>
      <c r="J100" s="98"/>
      <c r="K100" s="37"/>
      <c r="L100" s="37"/>
      <c r="M100" s="99"/>
      <c r="N100" s="32"/>
      <c r="O100" s="37"/>
      <c r="P100" s="98"/>
      <c r="Q100" s="37"/>
      <c r="R100" s="37"/>
      <c r="S100" s="99"/>
      <c r="T100" s="32"/>
      <c r="U100" s="37"/>
      <c r="V100" s="98"/>
      <c r="W100" s="37">
        <v>5</v>
      </c>
      <c r="X100" s="37">
        <v>10</v>
      </c>
      <c r="Y100" s="100">
        <v>1</v>
      </c>
      <c r="Z100" s="101">
        <v>1</v>
      </c>
    </row>
    <row r="101" spans="1:26" x14ac:dyDescent="0.25">
      <c r="A101" s="32">
        <v>5</v>
      </c>
      <c r="B101" s="255" t="s">
        <v>107</v>
      </c>
      <c r="C101" s="22">
        <v>10</v>
      </c>
      <c r="D101" s="22">
        <v>15</v>
      </c>
      <c r="E101" s="23">
        <f t="shared" si="20"/>
        <v>25</v>
      </c>
      <c r="F101" s="24" t="s">
        <v>19</v>
      </c>
      <c r="G101" s="254">
        <v>25</v>
      </c>
      <c r="H101" s="32"/>
      <c r="I101" s="37"/>
      <c r="J101" s="98"/>
      <c r="K101" s="256"/>
      <c r="L101" s="37"/>
      <c r="M101" s="99"/>
      <c r="N101" s="32"/>
      <c r="O101" s="37"/>
      <c r="P101" s="98"/>
      <c r="Q101" s="256"/>
      <c r="R101" s="37"/>
      <c r="S101" s="99"/>
      <c r="T101" s="32"/>
      <c r="U101" s="37"/>
      <c r="V101" s="98"/>
      <c r="W101" s="37">
        <v>10</v>
      </c>
      <c r="X101" s="37">
        <v>15</v>
      </c>
      <c r="Y101" s="100">
        <v>2</v>
      </c>
      <c r="Z101" s="101">
        <v>2</v>
      </c>
    </row>
    <row r="102" spans="1:26" x14ac:dyDescent="0.25">
      <c r="A102" s="32">
        <v>6</v>
      </c>
      <c r="B102" s="204" t="s">
        <v>108</v>
      </c>
      <c r="C102" s="22">
        <v>10</v>
      </c>
      <c r="D102" s="22">
        <v>15</v>
      </c>
      <c r="E102" s="23">
        <f t="shared" si="20"/>
        <v>25</v>
      </c>
      <c r="F102" s="24" t="s">
        <v>19</v>
      </c>
      <c r="G102" s="254">
        <v>25</v>
      </c>
      <c r="H102" s="32"/>
      <c r="I102" s="37"/>
      <c r="J102" s="98"/>
      <c r="K102" s="37"/>
      <c r="L102" s="37"/>
      <c r="M102" s="99"/>
      <c r="N102" s="32"/>
      <c r="O102" s="37"/>
      <c r="P102" s="98"/>
      <c r="Q102" s="37"/>
      <c r="R102" s="37"/>
      <c r="S102" s="99"/>
      <c r="T102" s="32"/>
      <c r="U102" s="37"/>
      <c r="V102" s="98"/>
      <c r="W102" s="142">
        <v>10</v>
      </c>
      <c r="X102" s="37">
        <v>15</v>
      </c>
      <c r="Y102" s="100">
        <v>2</v>
      </c>
      <c r="Z102" s="101">
        <v>2</v>
      </c>
    </row>
    <row r="103" spans="1:26" x14ac:dyDescent="0.25">
      <c r="A103" s="32">
        <v>7</v>
      </c>
      <c r="B103" s="255" t="s">
        <v>109</v>
      </c>
      <c r="C103" s="22">
        <v>10</v>
      </c>
      <c r="D103" s="22">
        <v>15</v>
      </c>
      <c r="E103" s="23">
        <f t="shared" si="20"/>
        <v>25</v>
      </c>
      <c r="F103" s="24" t="s">
        <v>19</v>
      </c>
      <c r="G103" s="254">
        <v>25</v>
      </c>
      <c r="H103" s="32"/>
      <c r="I103" s="37"/>
      <c r="J103" s="98"/>
      <c r="K103" s="37"/>
      <c r="L103" s="37"/>
      <c r="M103" s="99"/>
      <c r="N103" s="32"/>
      <c r="O103" s="37"/>
      <c r="P103" s="98"/>
      <c r="Q103" s="37">
        <v>10</v>
      </c>
      <c r="R103" s="37">
        <v>15</v>
      </c>
      <c r="S103" s="99">
        <v>2</v>
      </c>
      <c r="T103" s="32"/>
      <c r="U103" s="37"/>
      <c r="V103" s="98"/>
      <c r="W103" s="37"/>
      <c r="X103" s="37"/>
      <c r="Y103" s="100"/>
      <c r="Z103" s="101">
        <v>2</v>
      </c>
    </row>
    <row r="104" spans="1:26" x14ac:dyDescent="0.25">
      <c r="A104" s="32">
        <v>8</v>
      </c>
      <c r="B104" s="255" t="s">
        <v>110</v>
      </c>
      <c r="C104" s="22">
        <v>10</v>
      </c>
      <c r="D104" s="22">
        <v>15</v>
      </c>
      <c r="E104" s="23">
        <v>25</v>
      </c>
      <c r="F104" s="24" t="s">
        <v>19</v>
      </c>
      <c r="G104" s="254">
        <v>25</v>
      </c>
      <c r="H104" s="32"/>
      <c r="I104" s="37"/>
      <c r="J104" s="98"/>
      <c r="K104" s="37"/>
      <c r="L104" s="37"/>
      <c r="M104" s="99"/>
      <c r="N104" s="32"/>
      <c r="O104" s="37"/>
      <c r="P104" s="98"/>
      <c r="Q104" s="37"/>
      <c r="R104" s="37"/>
      <c r="S104" s="99"/>
      <c r="T104" s="32">
        <v>10</v>
      </c>
      <c r="U104" s="37">
        <v>15</v>
      </c>
      <c r="V104" s="98">
        <v>2</v>
      </c>
      <c r="W104" s="37"/>
      <c r="X104" s="37"/>
      <c r="Y104" s="100"/>
      <c r="Z104" s="101">
        <v>2</v>
      </c>
    </row>
    <row r="105" spans="1:26" x14ac:dyDescent="0.25">
      <c r="A105" s="32">
        <v>9</v>
      </c>
      <c r="B105" s="255" t="s">
        <v>111</v>
      </c>
      <c r="C105" s="22">
        <v>25</v>
      </c>
      <c r="D105" s="22">
        <v>0</v>
      </c>
      <c r="E105" s="23">
        <v>25</v>
      </c>
      <c r="F105" s="24" t="s">
        <v>19</v>
      </c>
      <c r="G105" s="254">
        <v>25</v>
      </c>
      <c r="H105" s="32"/>
      <c r="I105" s="37"/>
      <c r="J105" s="98"/>
      <c r="K105" s="37"/>
      <c r="L105" s="37"/>
      <c r="M105" s="99"/>
      <c r="N105" s="32"/>
      <c r="O105" s="37"/>
      <c r="P105" s="98"/>
      <c r="Q105" s="37"/>
      <c r="R105" s="37"/>
      <c r="S105" s="99"/>
      <c r="T105" s="32"/>
      <c r="U105" s="37"/>
      <c r="V105" s="98"/>
      <c r="W105" s="37">
        <v>25</v>
      </c>
      <c r="X105" s="37">
        <v>0</v>
      </c>
      <c r="Y105" s="100">
        <v>2</v>
      </c>
      <c r="Z105" s="101">
        <v>2</v>
      </c>
    </row>
    <row r="106" spans="1:26" ht="15.75" thickBot="1" x14ac:dyDescent="0.3">
      <c r="A106" s="257"/>
      <c r="B106" s="242" t="s">
        <v>100</v>
      </c>
      <c r="C106" s="56">
        <f>SUM(C97:C105)</f>
        <v>145</v>
      </c>
      <c r="D106" s="56">
        <f>SUM(D97:D105)</f>
        <v>170</v>
      </c>
      <c r="E106" s="56">
        <f>SUM(E97:E105)</f>
        <v>315</v>
      </c>
      <c r="F106" s="258"/>
      <c r="G106" s="259">
        <f t="shared" ref="G106:Y106" si="21">SUM(G97:G105)</f>
        <v>310</v>
      </c>
      <c r="H106" s="108">
        <f t="shared" si="21"/>
        <v>0</v>
      </c>
      <c r="I106" s="35">
        <f t="shared" si="21"/>
        <v>0</v>
      </c>
      <c r="J106" s="35">
        <f t="shared" si="21"/>
        <v>0</v>
      </c>
      <c r="K106" s="35">
        <f t="shared" si="21"/>
        <v>0</v>
      </c>
      <c r="L106" s="35">
        <f t="shared" si="21"/>
        <v>0</v>
      </c>
      <c r="M106" s="109">
        <f t="shared" si="21"/>
        <v>0</v>
      </c>
      <c r="N106" s="108">
        <f t="shared" si="21"/>
        <v>0</v>
      </c>
      <c r="O106" s="35">
        <f t="shared" si="21"/>
        <v>0</v>
      </c>
      <c r="P106" s="35">
        <f t="shared" si="21"/>
        <v>0</v>
      </c>
      <c r="Q106" s="35">
        <f t="shared" si="21"/>
        <v>55</v>
      </c>
      <c r="R106" s="35">
        <f t="shared" si="21"/>
        <v>55</v>
      </c>
      <c r="S106" s="109">
        <f t="shared" si="21"/>
        <v>8</v>
      </c>
      <c r="T106" s="108">
        <f t="shared" si="21"/>
        <v>30</v>
      </c>
      <c r="U106" s="35">
        <f t="shared" si="21"/>
        <v>55</v>
      </c>
      <c r="V106" s="35">
        <f t="shared" si="21"/>
        <v>7</v>
      </c>
      <c r="W106" s="35">
        <f t="shared" si="21"/>
        <v>60</v>
      </c>
      <c r="X106" s="35">
        <f t="shared" si="21"/>
        <v>60</v>
      </c>
      <c r="Y106" s="107">
        <f t="shared" si="21"/>
        <v>10</v>
      </c>
      <c r="Z106" s="260">
        <f>SUM(Z97:Z105)</f>
        <v>25</v>
      </c>
    </row>
    <row r="107" spans="1:26" ht="15.75" thickBot="1" x14ac:dyDescent="0.3">
      <c r="A107" s="261"/>
      <c r="B107" s="262" t="s">
        <v>101</v>
      </c>
      <c r="C107" s="193">
        <f>C106/E106</f>
        <v>0.46031746031746029</v>
      </c>
      <c r="D107" s="193">
        <f>D106/E106</f>
        <v>0.53968253968253965</v>
      </c>
      <c r="E107" s="194"/>
      <c r="F107" s="263"/>
      <c r="G107" s="112"/>
      <c r="H107" s="69">
        <f t="shared" ref="H107:Y107" si="22">H14+H28+H37+H46+H72+H80+H106</f>
        <v>185</v>
      </c>
      <c r="I107" s="66">
        <f t="shared" si="22"/>
        <v>235</v>
      </c>
      <c r="J107" s="66">
        <f t="shared" si="22"/>
        <v>30</v>
      </c>
      <c r="K107" s="66">
        <f t="shared" si="22"/>
        <v>140</v>
      </c>
      <c r="L107" s="66">
        <f t="shared" si="22"/>
        <v>275</v>
      </c>
      <c r="M107" s="111">
        <f t="shared" si="22"/>
        <v>30</v>
      </c>
      <c r="N107" s="69">
        <f t="shared" si="22"/>
        <v>145</v>
      </c>
      <c r="O107" s="66">
        <f t="shared" si="22"/>
        <v>285</v>
      </c>
      <c r="P107" s="66">
        <f t="shared" si="22"/>
        <v>30</v>
      </c>
      <c r="Q107" s="66">
        <f t="shared" si="22"/>
        <v>130</v>
      </c>
      <c r="R107" s="66">
        <f t="shared" si="22"/>
        <v>250</v>
      </c>
      <c r="S107" s="111">
        <f t="shared" si="22"/>
        <v>30</v>
      </c>
      <c r="T107" s="69">
        <f t="shared" si="22"/>
        <v>95</v>
      </c>
      <c r="U107" s="66">
        <f t="shared" si="22"/>
        <v>295</v>
      </c>
      <c r="V107" s="66">
        <f t="shared" si="22"/>
        <v>30</v>
      </c>
      <c r="W107" s="66">
        <f t="shared" si="22"/>
        <v>90</v>
      </c>
      <c r="X107" s="66">
        <f t="shared" si="22"/>
        <v>190</v>
      </c>
      <c r="Y107" s="111">
        <f t="shared" si="22"/>
        <v>30</v>
      </c>
      <c r="Z107" s="113">
        <v>180</v>
      </c>
    </row>
    <row r="108" spans="1:26" ht="15.75" thickBot="1" x14ac:dyDescent="0.3">
      <c r="A108" s="264"/>
      <c r="B108" s="265" t="s">
        <v>112</v>
      </c>
      <c r="C108" s="266"/>
      <c r="D108" s="266"/>
      <c r="E108" s="266"/>
      <c r="F108" s="266"/>
      <c r="G108" s="266"/>
      <c r="H108" s="264"/>
      <c r="I108" s="266"/>
      <c r="J108" s="266"/>
      <c r="K108" s="266"/>
      <c r="L108" s="266"/>
      <c r="M108" s="267"/>
      <c r="N108" s="264"/>
      <c r="O108" s="266"/>
      <c r="P108" s="266"/>
      <c r="Q108" s="266"/>
      <c r="R108" s="266"/>
      <c r="S108" s="267"/>
      <c r="T108" s="264"/>
      <c r="U108" s="266"/>
      <c r="V108" s="266"/>
      <c r="W108" s="266"/>
      <c r="X108" s="266"/>
      <c r="Y108" s="266"/>
      <c r="Z108" s="268"/>
    </row>
    <row r="109" spans="1:26" ht="24" x14ac:dyDescent="0.25">
      <c r="A109" s="26">
        <v>1</v>
      </c>
      <c r="B109" s="235" t="s">
        <v>113</v>
      </c>
      <c r="C109" s="269">
        <v>35</v>
      </c>
      <c r="D109" s="269">
        <v>20</v>
      </c>
      <c r="E109" s="270">
        <f>C109+D109</f>
        <v>55</v>
      </c>
      <c r="F109" s="27" t="s">
        <v>12</v>
      </c>
      <c r="G109" s="253">
        <v>50</v>
      </c>
      <c r="H109" s="26"/>
      <c r="I109" s="27"/>
      <c r="J109" s="271"/>
      <c r="K109" s="27"/>
      <c r="L109" s="27"/>
      <c r="M109" s="272"/>
      <c r="N109" s="26"/>
      <c r="O109" s="27"/>
      <c r="P109" s="271"/>
      <c r="Q109" s="27">
        <v>35</v>
      </c>
      <c r="R109" s="27">
        <v>20</v>
      </c>
      <c r="S109" s="271">
        <v>4</v>
      </c>
      <c r="T109" s="26"/>
      <c r="U109" s="27"/>
      <c r="V109" s="271"/>
      <c r="W109" s="27"/>
      <c r="X109" s="27"/>
      <c r="Y109" s="273"/>
      <c r="Z109" s="274">
        <v>4</v>
      </c>
    </row>
    <row r="110" spans="1:26" ht="24" x14ac:dyDescent="0.25">
      <c r="A110" s="32">
        <v>2</v>
      </c>
      <c r="B110" s="204" t="s">
        <v>114</v>
      </c>
      <c r="C110" s="275">
        <v>25</v>
      </c>
      <c r="D110" s="275">
        <f t="shared" ref="D110:D117" si="23">I110+L110+O110+R110+U110+X110</f>
        <v>0</v>
      </c>
      <c r="E110" s="276">
        <f t="shared" ref="E110:E117" si="24">C110+D110</f>
        <v>25</v>
      </c>
      <c r="F110" s="24" t="s">
        <v>19</v>
      </c>
      <c r="G110" s="254">
        <v>25</v>
      </c>
      <c r="H110" s="32"/>
      <c r="I110" s="37"/>
      <c r="J110" s="98"/>
      <c r="K110" s="37"/>
      <c r="L110" s="37"/>
      <c r="M110" s="99"/>
      <c r="N110" s="32"/>
      <c r="O110" s="37"/>
      <c r="P110" s="98"/>
      <c r="Q110" s="37">
        <v>25</v>
      </c>
      <c r="R110" s="37">
        <v>0</v>
      </c>
      <c r="S110" s="98">
        <v>2</v>
      </c>
      <c r="T110" s="32"/>
      <c r="U110" s="37"/>
      <c r="V110" s="98"/>
      <c r="W110" s="37"/>
      <c r="X110" s="37"/>
      <c r="Y110" s="100"/>
      <c r="Z110" s="101">
        <v>2</v>
      </c>
    </row>
    <row r="111" spans="1:26" x14ac:dyDescent="0.25">
      <c r="A111" s="32">
        <v>3</v>
      </c>
      <c r="B111" s="204" t="s">
        <v>115</v>
      </c>
      <c r="C111" s="275">
        <v>25</v>
      </c>
      <c r="D111" s="275">
        <v>0</v>
      </c>
      <c r="E111" s="276">
        <f t="shared" si="24"/>
        <v>25</v>
      </c>
      <c r="F111" s="24" t="s">
        <v>19</v>
      </c>
      <c r="G111" s="254">
        <v>25</v>
      </c>
      <c r="H111" s="32"/>
      <c r="I111" s="37"/>
      <c r="J111" s="98"/>
      <c r="K111" s="37"/>
      <c r="L111" s="37"/>
      <c r="M111" s="99"/>
      <c r="N111" s="32"/>
      <c r="O111" s="37"/>
      <c r="P111" s="98"/>
      <c r="Q111" s="37">
        <v>25</v>
      </c>
      <c r="R111" s="37">
        <v>0</v>
      </c>
      <c r="S111" s="98">
        <v>2</v>
      </c>
      <c r="T111" s="119"/>
      <c r="U111" s="37"/>
      <c r="V111" s="98"/>
      <c r="W111" s="37"/>
      <c r="X111" s="37"/>
      <c r="Y111" s="100"/>
      <c r="Z111" s="101">
        <v>2</v>
      </c>
    </row>
    <row r="112" spans="1:26" x14ac:dyDescent="0.25">
      <c r="A112" s="32">
        <v>4</v>
      </c>
      <c r="B112" s="204" t="s">
        <v>116</v>
      </c>
      <c r="C112" s="275">
        <v>25</v>
      </c>
      <c r="D112" s="275">
        <v>0</v>
      </c>
      <c r="E112" s="276">
        <f t="shared" si="24"/>
        <v>25</v>
      </c>
      <c r="F112" s="24" t="s">
        <v>19</v>
      </c>
      <c r="G112" s="254">
        <v>25</v>
      </c>
      <c r="H112" s="32"/>
      <c r="I112" s="37"/>
      <c r="J112" s="98"/>
      <c r="K112" s="37"/>
      <c r="L112" s="37"/>
      <c r="M112" s="99"/>
      <c r="N112" s="32"/>
      <c r="O112" s="37"/>
      <c r="P112" s="98"/>
      <c r="Q112" s="37"/>
      <c r="R112" s="37"/>
      <c r="S112" s="99"/>
      <c r="T112" s="37">
        <v>25</v>
      </c>
      <c r="U112" s="37">
        <v>0</v>
      </c>
      <c r="V112" s="98">
        <v>2</v>
      </c>
      <c r="W112" s="37"/>
      <c r="X112" s="37"/>
      <c r="Y112" s="100"/>
      <c r="Z112" s="101">
        <v>2</v>
      </c>
    </row>
    <row r="113" spans="1:26" x14ac:dyDescent="0.25">
      <c r="A113" s="32">
        <v>5</v>
      </c>
      <c r="B113" s="204" t="s">
        <v>117</v>
      </c>
      <c r="C113" s="275">
        <v>10</v>
      </c>
      <c r="D113" s="275">
        <v>15</v>
      </c>
      <c r="E113" s="276">
        <f t="shared" si="24"/>
        <v>25</v>
      </c>
      <c r="F113" s="24" t="s">
        <v>19</v>
      </c>
      <c r="G113" s="254">
        <v>25</v>
      </c>
      <c r="H113" s="32"/>
      <c r="I113" s="37"/>
      <c r="J113" s="98"/>
      <c r="K113" s="37"/>
      <c r="L113" s="37"/>
      <c r="M113" s="99"/>
      <c r="N113" s="32"/>
      <c r="O113" s="37"/>
      <c r="P113" s="98"/>
      <c r="Q113" s="37"/>
      <c r="R113" s="37"/>
      <c r="S113" s="99"/>
      <c r="T113" s="37">
        <v>10</v>
      </c>
      <c r="U113" s="37">
        <v>15</v>
      </c>
      <c r="V113" s="98">
        <v>2</v>
      </c>
      <c r="W113" s="37"/>
      <c r="X113" s="37"/>
      <c r="Y113" s="100"/>
      <c r="Z113" s="101">
        <v>2</v>
      </c>
    </row>
    <row r="114" spans="1:26" x14ac:dyDescent="0.25">
      <c r="A114" s="32">
        <v>6</v>
      </c>
      <c r="B114" s="204" t="s">
        <v>118</v>
      </c>
      <c r="C114" s="275">
        <v>35</v>
      </c>
      <c r="D114" s="275">
        <v>50</v>
      </c>
      <c r="E114" s="276">
        <f t="shared" si="24"/>
        <v>85</v>
      </c>
      <c r="F114" s="37" t="s">
        <v>12</v>
      </c>
      <c r="G114" s="254">
        <v>85</v>
      </c>
      <c r="H114" s="32"/>
      <c r="I114" s="37"/>
      <c r="J114" s="98"/>
      <c r="K114" s="37"/>
      <c r="L114" s="37"/>
      <c r="M114" s="99"/>
      <c r="N114" s="32"/>
      <c r="O114" s="37"/>
      <c r="P114" s="98"/>
      <c r="Q114" s="37"/>
      <c r="R114" s="37"/>
      <c r="S114" s="99"/>
      <c r="T114" s="37">
        <v>20</v>
      </c>
      <c r="U114" s="37">
        <v>20</v>
      </c>
      <c r="V114" s="98">
        <v>3</v>
      </c>
      <c r="W114" s="37">
        <v>15</v>
      </c>
      <c r="X114" s="37">
        <v>30</v>
      </c>
      <c r="Y114" s="100">
        <v>4</v>
      </c>
      <c r="Z114" s="101">
        <v>7</v>
      </c>
    </row>
    <row r="115" spans="1:26" ht="24" x14ac:dyDescent="0.25">
      <c r="A115" s="32">
        <v>7</v>
      </c>
      <c r="B115" s="204" t="s">
        <v>119</v>
      </c>
      <c r="C115" s="275">
        <v>5</v>
      </c>
      <c r="D115" s="275">
        <v>20</v>
      </c>
      <c r="E115" s="276">
        <f t="shared" si="24"/>
        <v>25</v>
      </c>
      <c r="F115" s="24" t="s">
        <v>19</v>
      </c>
      <c r="G115" s="254">
        <v>25</v>
      </c>
      <c r="H115" s="32"/>
      <c r="I115" s="37"/>
      <c r="J115" s="98"/>
      <c r="K115" s="256"/>
      <c r="L115" s="37"/>
      <c r="M115" s="99"/>
      <c r="N115" s="32"/>
      <c r="O115" s="37"/>
      <c r="P115" s="98"/>
      <c r="Q115" s="256"/>
      <c r="R115" s="37"/>
      <c r="S115" s="99"/>
      <c r="T115" s="32"/>
      <c r="U115" s="37"/>
      <c r="V115" s="98"/>
      <c r="W115" s="37">
        <v>5</v>
      </c>
      <c r="X115" s="37">
        <v>20</v>
      </c>
      <c r="Y115" s="100">
        <v>2</v>
      </c>
      <c r="Z115" s="101">
        <v>2</v>
      </c>
    </row>
    <row r="116" spans="1:26" ht="24" x14ac:dyDescent="0.25">
      <c r="A116" s="32">
        <v>8</v>
      </c>
      <c r="B116" s="204" t="s">
        <v>120</v>
      </c>
      <c r="C116" s="275">
        <v>5</v>
      </c>
      <c r="D116" s="275">
        <v>20</v>
      </c>
      <c r="E116" s="276">
        <v>25</v>
      </c>
      <c r="F116" s="24" t="s">
        <v>19</v>
      </c>
      <c r="G116" s="254">
        <v>25</v>
      </c>
      <c r="H116" s="32"/>
      <c r="I116" s="37"/>
      <c r="J116" s="98"/>
      <c r="K116" s="37"/>
      <c r="L116" s="37"/>
      <c r="M116" s="99"/>
      <c r="N116" s="32"/>
      <c r="O116" s="37"/>
      <c r="P116" s="98"/>
      <c r="Q116" s="37"/>
      <c r="R116" s="37"/>
      <c r="S116" s="99"/>
      <c r="T116" s="32"/>
      <c r="U116" s="37"/>
      <c r="V116" s="98"/>
      <c r="W116" s="142">
        <v>5</v>
      </c>
      <c r="X116" s="37">
        <v>20</v>
      </c>
      <c r="Y116" s="100">
        <v>2</v>
      </c>
      <c r="Z116" s="101">
        <v>2</v>
      </c>
    </row>
    <row r="117" spans="1:26" x14ac:dyDescent="0.25">
      <c r="A117" s="32">
        <v>9</v>
      </c>
      <c r="B117" s="204" t="s">
        <v>121</v>
      </c>
      <c r="C117" s="275">
        <v>5</v>
      </c>
      <c r="D117" s="275">
        <f t="shared" si="23"/>
        <v>20</v>
      </c>
      <c r="E117" s="276">
        <f t="shared" si="24"/>
        <v>25</v>
      </c>
      <c r="F117" s="24" t="s">
        <v>19</v>
      </c>
      <c r="G117" s="254">
        <v>25</v>
      </c>
      <c r="H117" s="32"/>
      <c r="I117" s="37"/>
      <c r="J117" s="98"/>
      <c r="K117" s="37"/>
      <c r="L117" s="37"/>
      <c r="M117" s="99"/>
      <c r="N117" s="32"/>
      <c r="O117" s="37"/>
      <c r="P117" s="98"/>
      <c r="Q117" s="37"/>
      <c r="R117" s="37"/>
      <c r="S117" s="99"/>
      <c r="T117" s="32"/>
      <c r="U117" s="37"/>
      <c r="V117" s="98"/>
      <c r="W117" s="142">
        <v>5</v>
      </c>
      <c r="X117" s="37">
        <v>20</v>
      </c>
      <c r="Y117" s="100">
        <v>2</v>
      </c>
      <c r="Z117" s="101">
        <v>2</v>
      </c>
    </row>
    <row r="118" spans="1:26" x14ac:dyDescent="0.25">
      <c r="A118" s="32"/>
      <c r="B118" s="277"/>
      <c r="C118" s="142"/>
      <c r="D118" s="142"/>
      <c r="E118" s="37"/>
      <c r="F118" s="37"/>
      <c r="G118" s="254"/>
      <c r="H118" s="32"/>
      <c r="I118" s="37"/>
      <c r="J118" s="98"/>
      <c r="K118" s="37"/>
      <c r="L118" s="37"/>
      <c r="M118" s="99"/>
      <c r="N118" s="32"/>
      <c r="O118" s="37"/>
      <c r="P118" s="98"/>
      <c r="Q118" s="37"/>
      <c r="R118" s="37"/>
      <c r="S118" s="99"/>
      <c r="T118" s="32"/>
      <c r="U118" s="37"/>
      <c r="V118" s="98"/>
      <c r="W118" s="37"/>
      <c r="X118" s="37"/>
      <c r="Y118" s="100"/>
      <c r="Z118" s="101"/>
    </row>
    <row r="119" spans="1:26" ht="15.75" thickBot="1" x14ac:dyDescent="0.3">
      <c r="A119" s="257"/>
      <c r="B119" s="242" t="s">
        <v>100</v>
      </c>
      <c r="C119" s="56">
        <f>SUM(C109:C118)</f>
        <v>170</v>
      </c>
      <c r="D119" s="56">
        <f>SUM(D109:D118)</f>
        <v>145</v>
      </c>
      <c r="E119" s="56">
        <f>SUM(E109:E118)</f>
        <v>315</v>
      </c>
      <c r="F119" s="258"/>
      <c r="G119" s="259">
        <f>SUM(G109:G118)</f>
        <v>310</v>
      </c>
      <c r="H119" s="108">
        <f t="shared" ref="H119:Y119" si="25">SUM(H109:H118)</f>
        <v>0</v>
      </c>
      <c r="I119" s="35">
        <f t="shared" si="25"/>
        <v>0</v>
      </c>
      <c r="J119" s="35">
        <f t="shared" si="25"/>
        <v>0</v>
      </c>
      <c r="K119" s="35">
        <f t="shared" si="25"/>
        <v>0</v>
      </c>
      <c r="L119" s="35">
        <f t="shared" si="25"/>
        <v>0</v>
      </c>
      <c r="M119" s="109">
        <f t="shared" si="25"/>
        <v>0</v>
      </c>
      <c r="N119" s="108">
        <f t="shared" si="25"/>
        <v>0</v>
      </c>
      <c r="O119" s="35">
        <f t="shared" si="25"/>
        <v>0</v>
      </c>
      <c r="P119" s="35">
        <f t="shared" si="25"/>
        <v>0</v>
      </c>
      <c r="Q119" s="35">
        <f t="shared" si="25"/>
        <v>85</v>
      </c>
      <c r="R119" s="35">
        <f t="shared" si="25"/>
        <v>20</v>
      </c>
      <c r="S119" s="109">
        <f t="shared" si="25"/>
        <v>8</v>
      </c>
      <c r="T119" s="108">
        <f t="shared" si="25"/>
        <v>55</v>
      </c>
      <c r="U119" s="35">
        <f t="shared" si="25"/>
        <v>35</v>
      </c>
      <c r="V119" s="35">
        <f t="shared" si="25"/>
        <v>7</v>
      </c>
      <c r="W119" s="35">
        <f t="shared" si="25"/>
        <v>30</v>
      </c>
      <c r="X119" s="35">
        <f t="shared" si="25"/>
        <v>90</v>
      </c>
      <c r="Y119" s="107">
        <f t="shared" si="25"/>
        <v>10</v>
      </c>
      <c r="Z119" s="260">
        <f>SUM(Z109:Z118)</f>
        <v>25</v>
      </c>
    </row>
    <row r="120" spans="1:26" ht="15.75" thickBot="1" x14ac:dyDescent="0.3">
      <c r="A120" s="278"/>
      <c r="B120" s="262" t="s">
        <v>101</v>
      </c>
      <c r="C120" s="193">
        <f>C119/E119</f>
        <v>0.53968253968253965</v>
      </c>
      <c r="D120" s="193">
        <f>D119/E119</f>
        <v>0.46031746031746029</v>
      </c>
      <c r="E120" s="194"/>
      <c r="F120" s="263"/>
      <c r="G120" s="112"/>
      <c r="H120" s="69">
        <f t="shared" ref="H120:Y120" si="26">H14+H28+H37+H46+H72+H80+H119</f>
        <v>185</v>
      </c>
      <c r="I120" s="66">
        <f t="shared" si="26"/>
        <v>235</v>
      </c>
      <c r="J120" s="66">
        <f t="shared" si="26"/>
        <v>30</v>
      </c>
      <c r="K120" s="66">
        <f t="shared" si="26"/>
        <v>140</v>
      </c>
      <c r="L120" s="66">
        <f t="shared" si="26"/>
        <v>275</v>
      </c>
      <c r="M120" s="111">
        <f t="shared" si="26"/>
        <v>30</v>
      </c>
      <c r="N120" s="69">
        <f t="shared" si="26"/>
        <v>145</v>
      </c>
      <c r="O120" s="66">
        <f t="shared" si="26"/>
        <v>285</v>
      </c>
      <c r="P120" s="66">
        <f t="shared" si="26"/>
        <v>30</v>
      </c>
      <c r="Q120" s="66">
        <f t="shared" si="26"/>
        <v>160</v>
      </c>
      <c r="R120" s="66">
        <f t="shared" si="26"/>
        <v>215</v>
      </c>
      <c r="S120" s="111">
        <f t="shared" si="26"/>
        <v>30</v>
      </c>
      <c r="T120" s="69">
        <f t="shared" si="26"/>
        <v>120</v>
      </c>
      <c r="U120" s="66">
        <f t="shared" si="26"/>
        <v>275</v>
      </c>
      <c r="V120" s="66">
        <f t="shared" si="26"/>
        <v>30</v>
      </c>
      <c r="W120" s="66">
        <f t="shared" si="26"/>
        <v>60</v>
      </c>
      <c r="X120" s="66">
        <f t="shared" si="26"/>
        <v>220</v>
      </c>
      <c r="Y120" s="111">
        <f t="shared" si="26"/>
        <v>30</v>
      </c>
      <c r="Z120" s="113">
        <v>180</v>
      </c>
    </row>
    <row r="121" spans="1:26" ht="15.75" thickBot="1" x14ac:dyDescent="0.3">
      <c r="A121" s="264"/>
      <c r="B121" s="265" t="s">
        <v>122</v>
      </c>
      <c r="C121" s="266"/>
      <c r="D121" s="266"/>
      <c r="E121" s="266"/>
      <c r="F121" s="266"/>
      <c r="G121" s="266"/>
      <c r="H121" s="264"/>
      <c r="I121" s="266"/>
      <c r="J121" s="266"/>
      <c r="K121" s="266"/>
      <c r="L121" s="266"/>
      <c r="M121" s="267"/>
      <c r="N121" s="264"/>
      <c r="O121" s="266"/>
      <c r="P121" s="266"/>
      <c r="Q121" s="266"/>
      <c r="R121" s="266"/>
      <c r="S121" s="267"/>
      <c r="T121" s="264"/>
      <c r="U121" s="266"/>
      <c r="V121" s="266"/>
      <c r="W121" s="266"/>
      <c r="X121" s="266"/>
      <c r="Y121" s="266"/>
      <c r="Z121" s="268"/>
    </row>
    <row r="122" spans="1:26" ht="24" x14ac:dyDescent="0.25">
      <c r="A122" s="26">
        <v>1</v>
      </c>
      <c r="B122" s="235" t="s">
        <v>123</v>
      </c>
      <c r="C122" s="269">
        <v>25</v>
      </c>
      <c r="D122" s="269">
        <v>0</v>
      </c>
      <c r="E122" s="270">
        <f>C122+D122</f>
        <v>25</v>
      </c>
      <c r="F122" s="24" t="s">
        <v>19</v>
      </c>
      <c r="G122" s="253">
        <v>25</v>
      </c>
      <c r="H122" s="26"/>
      <c r="I122" s="27"/>
      <c r="J122" s="271"/>
      <c r="K122" s="27"/>
      <c r="L122" s="27"/>
      <c r="M122" s="272"/>
      <c r="N122" s="26"/>
      <c r="O122" s="27"/>
      <c r="P122" s="271"/>
      <c r="Q122" s="27">
        <v>25</v>
      </c>
      <c r="R122" s="27">
        <v>0</v>
      </c>
      <c r="S122" s="271">
        <v>2</v>
      </c>
      <c r="T122" s="26"/>
      <c r="U122" s="27"/>
      <c r="V122" s="271"/>
      <c r="W122" s="27"/>
      <c r="X122" s="27"/>
      <c r="Y122" s="273"/>
      <c r="Z122" s="274">
        <v>2</v>
      </c>
    </row>
    <row r="123" spans="1:26" x14ac:dyDescent="0.25">
      <c r="A123" s="32">
        <v>2</v>
      </c>
      <c r="B123" s="204" t="s">
        <v>124</v>
      </c>
      <c r="C123" s="275">
        <v>40</v>
      </c>
      <c r="D123" s="275">
        <v>40</v>
      </c>
      <c r="E123" s="276">
        <v>80</v>
      </c>
      <c r="F123" s="166" t="s">
        <v>12</v>
      </c>
      <c r="G123" s="254">
        <v>75</v>
      </c>
      <c r="H123" s="32"/>
      <c r="I123" s="37"/>
      <c r="J123" s="98"/>
      <c r="K123" s="37"/>
      <c r="L123" s="37"/>
      <c r="M123" s="99"/>
      <c r="N123" s="32"/>
      <c r="O123" s="37"/>
      <c r="P123" s="98"/>
      <c r="Q123" s="37"/>
      <c r="R123" s="37"/>
      <c r="S123" s="279"/>
      <c r="T123" s="32">
        <v>20</v>
      </c>
      <c r="U123" s="37">
        <v>20</v>
      </c>
      <c r="V123" s="98">
        <v>3</v>
      </c>
      <c r="W123" s="37">
        <v>20</v>
      </c>
      <c r="X123" s="37">
        <v>20</v>
      </c>
      <c r="Y123" s="100">
        <v>3</v>
      </c>
      <c r="Z123" s="101">
        <v>6</v>
      </c>
    </row>
    <row r="124" spans="1:26" ht="24" x14ac:dyDescent="0.25">
      <c r="A124" s="32">
        <v>3</v>
      </c>
      <c r="B124" s="204" t="s">
        <v>125</v>
      </c>
      <c r="C124" s="275">
        <v>5</v>
      </c>
      <c r="D124" s="275">
        <v>20</v>
      </c>
      <c r="E124" s="276">
        <f t="shared" ref="E124:E130" si="27">C124+D124</f>
        <v>25</v>
      </c>
      <c r="F124" s="24" t="s">
        <v>19</v>
      </c>
      <c r="G124" s="254">
        <v>25</v>
      </c>
      <c r="H124" s="32"/>
      <c r="I124" s="37"/>
      <c r="J124" s="98"/>
      <c r="K124" s="37"/>
      <c r="L124" s="37"/>
      <c r="M124" s="99"/>
      <c r="N124" s="32"/>
      <c r="O124" s="37"/>
      <c r="P124" s="98"/>
      <c r="Q124" s="37"/>
      <c r="R124" s="143"/>
      <c r="S124" s="280"/>
      <c r="T124" s="281">
        <v>5</v>
      </c>
      <c r="U124" s="37">
        <v>20</v>
      </c>
      <c r="V124" s="98">
        <v>2</v>
      </c>
      <c r="W124" s="37"/>
      <c r="X124" s="37"/>
      <c r="Y124" s="100"/>
      <c r="Z124" s="282">
        <v>2</v>
      </c>
    </row>
    <row r="125" spans="1:26" ht="24" x14ac:dyDescent="0.25">
      <c r="A125" s="32">
        <v>4</v>
      </c>
      <c r="B125" s="204" t="s">
        <v>126</v>
      </c>
      <c r="C125" s="283">
        <v>25</v>
      </c>
      <c r="D125" s="283">
        <v>0</v>
      </c>
      <c r="E125" s="284">
        <f t="shared" si="27"/>
        <v>25</v>
      </c>
      <c r="F125" s="24" t="s">
        <v>19</v>
      </c>
      <c r="G125" s="254">
        <v>25</v>
      </c>
      <c r="H125" s="32"/>
      <c r="I125" s="37"/>
      <c r="J125" s="98"/>
      <c r="K125" s="37"/>
      <c r="L125" s="37"/>
      <c r="M125" s="99"/>
      <c r="N125" s="32"/>
      <c r="O125" s="37"/>
      <c r="P125" s="98"/>
      <c r="Q125" s="37">
        <v>25</v>
      </c>
      <c r="R125" s="37">
        <v>0</v>
      </c>
      <c r="S125" s="285">
        <v>2</v>
      </c>
      <c r="T125" s="166"/>
      <c r="U125" s="166"/>
      <c r="V125" s="171"/>
      <c r="W125" s="37"/>
      <c r="X125" s="37"/>
      <c r="Y125" s="100"/>
      <c r="Z125" s="101">
        <v>2</v>
      </c>
    </row>
    <row r="126" spans="1:26" ht="24" x14ac:dyDescent="0.25">
      <c r="A126" s="32">
        <v>5</v>
      </c>
      <c r="B126" s="204" t="s">
        <v>127</v>
      </c>
      <c r="C126" s="275">
        <v>20</v>
      </c>
      <c r="D126" s="275">
        <v>50</v>
      </c>
      <c r="E126" s="276">
        <f t="shared" si="27"/>
        <v>70</v>
      </c>
      <c r="F126" s="166" t="s">
        <v>12</v>
      </c>
      <c r="G126" s="254">
        <v>70</v>
      </c>
      <c r="H126" s="32"/>
      <c r="I126" s="37"/>
      <c r="J126" s="98"/>
      <c r="K126" s="37"/>
      <c r="L126" s="37"/>
      <c r="M126" s="99"/>
      <c r="N126" s="32"/>
      <c r="O126" s="37"/>
      <c r="P126" s="98"/>
      <c r="Q126" s="37"/>
      <c r="R126" s="37"/>
      <c r="S126" s="99"/>
      <c r="T126" s="37">
        <v>10</v>
      </c>
      <c r="U126" s="37">
        <v>20</v>
      </c>
      <c r="V126" s="98">
        <v>2</v>
      </c>
      <c r="W126" s="37">
        <v>10</v>
      </c>
      <c r="X126" s="37">
        <v>30</v>
      </c>
      <c r="Y126" s="100">
        <v>4</v>
      </c>
      <c r="Z126" s="101">
        <v>6</v>
      </c>
    </row>
    <row r="127" spans="1:26" ht="24" x14ac:dyDescent="0.25">
      <c r="A127" s="32">
        <v>6</v>
      </c>
      <c r="B127" s="204" t="s">
        <v>128</v>
      </c>
      <c r="C127" s="275">
        <v>25</v>
      </c>
      <c r="D127" s="275">
        <v>0</v>
      </c>
      <c r="E127" s="276">
        <f t="shared" si="27"/>
        <v>25</v>
      </c>
      <c r="F127" s="24" t="s">
        <v>19</v>
      </c>
      <c r="G127" s="254">
        <v>25</v>
      </c>
      <c r="H127" s="32"/>
      <c r="I127" s="37"/>
      <c r="J127" s="98"/>
      <c r="K127" s="256"/>
      <c r="L127" s="37"/>
      <c r="M127" s="99"/>
      <c r="N127" s="32"/>
      <c r="O127" s="37"/>
      <c r="P127" s="98"/>
      <c r="Q127" s="256">
        <v>25</v>
      </c>
      <c r="R127" s="37">
        <v>0</v>
      </c>
      <c r="S127" s="99">
        <v>2</v>
      </c>
      <c r="T127" s="32"/>
      <c r="U127" s="37"/>
      <c r="V127" s="98"/>
      <c r="W127" s="37"/>
      <c r="X127" s="37"/>
      <c r="Y127" s="100"/>
      <c r="Z127" s="101">
        <v>2</v>
      </c>
    </row>
    <row r="128" spans="1:26" ht="24" x14ac:dyDescent="0.25">
      <c r="A128" s="32">
        <v>7</v>
      </c>
      <c r="B128" s="204" t="s">
        <v>120</v>
      </c>
      <c r="C128" s="275">
        <v>5</v>
      </c>
      <c r="D128" s="275">
        <v>20</v>
      </c>
      <c r="E128" s="276">
        <f t="shared" si="27"/>
        <v>25</v>
      </c>
      <c r="F128" s="24" t="s">
        <v>19</v>
      </c>
      <c r="G128" s="254">
        <v>25</v>
      </c>
      <c r="H128" s="32"/>
      <c r="I128" s="37"/>
      <c r="J128" s="98"/>
      <c r="K128" s="37"/>
      <c r="L128" s="37"/>
      <c r="M128" s="99"/>
      <c r="N128" s="32"/>
      <c r="O128" s="37"/>
      <c r="P128" s="98"/>
      <c r="Q128" s="37"/>
      <c r="R128" s="37"/>
      <c r="S128" s="99"/>
      <c r="T128" s="32"/>
      <c r="U128" s="37"/>
      <c r="V128" s="98"/>
      <c r="W128" s="142">
        <v>5</v>
      </c>
      <c r="X128" s="37">
        <v>20</v>
      </c>
      <c r="Y128" s="100">
        <v>2</v>
      </c>
      <c r="Z128" s="101">
        <v>2</v>
      </c>
    </row>
    <row r="129" spans="1:27" ht="24" x14ac:dyDescent="0.25">
      <c r="A129" s="32">
        <v>8</v>
      </c>
      <c r="B129" s="204" t="s">
        <v>129</v>
      </c>
      <c r="C129" s="275">
        <v>25</v>
      </c>
      <c r="D129" s="275">
        <v>0</v>
      </c>
      <c r="E129" s="276">
        <v>25</v>
      </c>
      <c r="F129" s="24" t="s">
        <v>19</v>
      </c>
      <c r="G129" s="254">
        <v>25</v>
      </c>
      <c r="H129" s="32"/>
      <c r="I129" s="37" t="s">
        <v>0</v>
      </c>
      <c r="J129" s="98"/>
      <c r="K129" s="37"/>
      <c r="L129" s="37"/>
      <c r="M129" s="99"/>
      <c r="N129" s="32"/>
      <c r="O129" s="37"/>
      <c r="P129" s="98"/>
      <c r="Q129" s="37">
        <v>25</v>
      </c>
      <c r="R129" s="37">
        <v>0</v>
      </c>
      <c r="S129" s="99">
        <v>2</v>
      </c>
      <c r="T129" s="32"/>
      <c r="U129" s="37"/>
      <c r="V129" s="98"/>
      <c r="W129" s="142"/>
      <c r="X129" s="37"/>
      <c r="Y129" s="100"/>
      <c r="Z129" s="101">
        <v>2</v>
      </c>
    </row>
    <row r="130" spans="1:27" x14ac:dyDescent="0.25">
      <c r="A130" s="32">
        <v>9</v>
      </c>
      <c r="B130" s="255" t="s">
        <v>130</v>
      </c>
      <c r="C130" s="275">
        <v>0</v>
      </c>
      <c r="D130" s="275">
        <v>15</v>
      </c>
      <c r="E130" s="276">
        <f t="shared" si="27"/>
        <v>15</v>
      </c>
      <c r="F130" s="24" t="s">
        <v>19</v>
      </c>
      <c r="G130" s="254">
        <v>15</v>
      </c>
      <c r="H130" s="32"/>
      <c r="I130" s="37"/>
      <c r="J130" s="98"/>
      <c r="K130" s="37"/>
      <c r="L130" s="37"/>
      <c r="M130" s="99"/>
      <c r="N130" s="32"/>
      <c r="O130" s="37"/>
      <c r="P130" s="98"/>
      <c r="Q130" s="37"/>
      <c r="R130" s="37"/>
      <c r="S130" s="99"/>
      <c r="T130" s="32"/>
      <c r="U130" s="37"/>
      <c r="V130" s="98"/>
      <c r="W130" s="37">
        <v>0</v>
      </c>
      <c r="X130" s="37">
        <v>15</v>
      </c>
      <c r="Y130" s="100">
        <v>1</v>
      </c>
      <c r="Z130" s="101">
        <v>1</v>
      </c>
    </row>
    <row r="131" spans="1:27" x14ac:dyDescent="0.25">
      <c r="A131" s="286"/>
      <c r="B131" s="277"/>
      <c r="C131" s="142"/>
      <c r="D131" s="142"/>
      <c r="E131" s="37"/>
      <c r="F131" s="143"/>
      <c r="G131" s="254"/>
      <c r="H131" s="32"/>
      <c r="I131" s="37"/>
      <c r="J131" s="98"/>
      <c r="K131" s="37"/>
      <c r="L131" s="37"/>
      <c r="M131" s="99"/>
      <c r="N131" s="32"/>
      <c r="O131" s="37"/>
      <c r="P131" s="98"/>
      <c r="Q131" s="37"/>
      <c r="R131" s="37"/>
      <c r="S131" s="99"/>
      <c r="T131" s="32"/>
      <c r="U131" s="37"/>
      <c r="V131" s="98"/>
      <c r="W131" s="37"/>
      <c r="X131" s="37"/>
      <c r="Y131" s="100"/>
      <c r="Z131" s="101"/>
    </row>
    <row r="132" spans="1:27" x14ac:dyDescent="0.25">
      <c r="A132" s="257"/>
      <c r="B132" s="242" t="s">
        <v>100</v>
      </c>
      <c r="C132" s="56">
        <f>SUM(C122:C131)</f>
        <v>170</v>
      </c>
      <c r="D132" s="56">
        <f>SUM(D122:D131)</f>
        <v>145</v>
      </c>
      <c r="E132" s="56">
        <f>SUM(E122:E131)</f>
        <v>315</v>
      </c>
      <c r="F132" s="287"/>
      <c r="G132" s="288">
        <f>SUM(G122:G131)</f>
        <v>310</v>
      </c>
      <c r="H132" s="108">
        <f t="shared" ref="H132:U132" si="28">SUM(H122:H130)</f>
        <v>0</v>
      </c>
      <c r="I132" s="35">
        <f t="shared" si="28"/>
        <v>0</v>
      </c>
      <c r="J132" s="35">
        <f t="shared" si="28"/>
        <v>0</v>
      </c>
      <c r="K132" s="35">
        <f t="shared" si="28"/>
        <v>0</v>
      </c>
      <c r="L132" s="35">
        <f t="shared" si="28"/>
        <v>0</v>
      </c>
      <c r="M132" s="109">
        <f t="shared" si="28"/>
        <v>0</v>
      </c>
      <c r="N132" s="108">
        <f t="shared" si="28"/>
        <v>0</v>
      </c>
      <c r="O132" s="35">
        <f t="shared" si="28"/>
        <v>0</v>
      </c>
      <c r="P132" s="35">
        <f t="shared" si="28"/>
        <v>0</v>
      </c>
      <c r="Q132" s="35">
        <f t="shared" si="28"/>
        <v>100</v>
      </c>
      <c r="R132" s="35">
        <f t="shared" si="28"/>
        <v>0</v>
      </c>
      <c r="S132" s="109">
        <f t="shared" si="28"/>
        <v>8</v>
      </c>
      <c r="T132" s="108">
        <f t="shared" si="28"/>
        <v>35</v>
      </c>
      <c r="U132" s="35">
        <f t="shared" si="28"/>
        <v>60</v>
      </c>
      <c r="V132" s="35">
        <v>7</v>
      </c>
      <c r="W132" s="35">
        <f>SUM(W122:W130)</f>
        <v>35</v>
      </c>
      <c r="X132" s="35">
        <f>SUM(X122:X130)</f>
        <v>85</v>
      </c>
      <c r="Y132" s="107">
        <f>SUM(Y122:Y130)</f>
        <v>10</v>
      </c>
      <c r="Z132" s="289">
        <f>SUM(Z122:Z131)</f>
        <v>25</v>
      </c>
    </row>
    <row r="133" spans="1:27" ht="15.75" thickBot="1" x14ac:dyDescent="0.3">
      <c r="A133" s="278"/>
      <c r="B133" s="262" t="s">
        <v>101</v>
      </c>
      <c r="C133" s="193">
        <f>C132/E132</f>
        <v>0.53968253968253965</v>
      </c>
      <c r="D133" s="193">
        <f>D132/E132</f>
        <v>0.46031746031746029</v>
      </c>
      <c r="E133" s="194"/>
      <c r="F133" s="290"/>
      <c r="G133" s="291"/>
      <c r="H133" s="69"/>
      <c r="I133" s="66"/>
      <c r="J133" s="66">
        <v>30</v>
      </c>
      <c r="K133" s="66"/>
      <c r="L133" s="66"/>
      <c r="M133" s="111">
        <v>30</v>
      </c>
      <c r="N133" s="69"/>
      <c r="O133" s="66"/>
      <c r="P133" s="66">
        <v>30</v>
      </c>
      <c r="Q133" s="66"/>
      <c r="R133" s="66"/>
      <c r="S133" s="111">
        <v>30</v>
      </c>
      <c r="T133" s="69"/>
      <c r="U133" s="66"/>
      <c r="V133" s="66">
        <v>30</v>
      </c>
      <c r="W133" s="66"/>
      <c r="X133" s="66"/>
      <c r="Y133" s="111">
        <v>30</v>
      </c>
      <c r="Z133" s="292">
        <v>180</v>
      </c>
    </row>
    <row r="134" spans="1:27" x14ac:dyDescent="0.25">
      <c r="A134" s="293"/>
      <c r="B134" s="294"/>
      <c r="C134" s="295"/>
      <c r="D134" s="295"/>
      <c r="E134" s="296"/>
      <c r="F134" s="297"/>
      <c r="G134" s="298"/>
      <c r="H134" s="299"/>
      <c r="I134" s="300"/>
      <c r="J134" s="301"/>
      <c r="K134" s="300"/>
      <c r="L134" s="300"/>
      <c r="M134" s="302"/>
      <c r="N134" s="299"/>
      <c r="O134" s="300"/>
      <c r="P134" s="301"/>
      <c r="Q134" s="300"/>
      <c r="R134" s="300"/>
      <c r="S134" s="302"/>
      <c r="T134" s="299"/>
      <c r="U134" s="300"/>
      <c r="V134" s="301"/>
      <c r="W134" s="300"/>
      <c r="X134" s="300"/>
      <c r="Y134" s="301"/>
      <c r="Z134" s="303"/>
    </row>
    <row r="135" spans="1:27" x14ac:dyDescent="0.25">
      <c r="A135" s="304"/>
      <c r="B135" s="305" t="s">
        <v>131</v>
      </c>
      <c r="C135" s="123">
        <v>815</v>
      </c>
      <c r="D135" s="123">
        <f>D132+D74</f>
        <v>1285</v>
      </c>
      <c r="E135" s="146">
        <f>C135+D135</f>
        <v>2100</v>
      </c>
      <c r="F135" s="306"/>
      <c r="G135" s="307">
        <v>2100</v>
      </c>
      <c r="H135" s="299"/>
      <c r="I135" s="300"/>
      <c r="J135" s="301"/>
      <c r="K135" s="300"/>
      <c r="L135" s="300"/>
      <c r="M135" s="302"/>
      <c r="N135" s="299"/>
      <c r="O135" s="300"/>
      <c r="P135" s="301"/>
      <c r="Q135" s="300"/>
      <c r="R135" s="300" t="s">
        <v>0</v>
      </c>
      <c r="S135" s="302"/>
      <c r="T135" s="299"/>
      <c r="U135" s="300"/>
      <c r="V135" s="301"/>
      <c r="W135" s="300"/>
      <c r="X135" s="300"/>
      <c r="Y135" s="301"/>
      <c r="Z135" s="303"/>
    </row>
    <row r="136" spans="1:27" x14ac:dyDescent="0.25">
      <c r="A136" s="304"/>
      <c r="B136" s="305" t="s">
        <v>28</v>
      </c>
      <c r="C136" s="308">
        <f>C135/E135</f>
        <v>0.3880952380952381</v>
      </c>
      <c r="D136" s="308">
        <f>D135/E135</f>
        <v>0.61190476190476195</v>
      </c>
      <c r="E136" s="146"/>
      <c r="F136" s="306"/>
      <c r="G136" s="307"/>
      <c r="H136" s="299"/>
      <c r="I136" s="300"/>
      <c r="J136" s="301"/>
      <c r="K136" s="300"/>
      <c r="L136" s="300"/>
      <c r="M136" s="302"/>
      <c r="N136" s="299"/>
      <c r="O136" s="300"/>
      <c r="P136" s="301"/>
      <c r="Q136" s="300"/>
      <c r="R136" s="300"/>
      <c r="S136" s="302"/>
      <c r="T136" s="299"/>
      <c r="U136" s="300"/>
      <c r="V136" s="301"/>
      <c r="W136" s="300"/>
      <c r="X136" s="300"/>
      <c r="Y136" s="301" t="s">
        <v>132</v>
      </c>
      <c r="Z136" s="303"/>
    </row>
    <row r="137" spans="1:27" x14ac:dyDescent="0.25">
      <c r="A137" s="304"/>
      <c r="B137" s="54" t="s">
        <v>133</v>
      </c>
      <c r="C137" s="123">
        <v>815</v>
      </c>
      <c r="D137" s="123">
        <f>D135+D80</f>
        <v>1525</v>
      </c>
      <c r="E137" s="146">
        <f>C137+D137</f>
        <v>2340</v>
      </c>
      <c r="F137" s="309"/>
      <c r="G137" s="109"/>
      <c r="H137" s="299"/>
      <c r="I137" s="300"/>
      <c r="J137" s="301"/>
      <c r="K137" s="300"/>
      <c r="L137" s="300"/>
      <c r="M137" s="302"/>
      <c r="N137" s="299"/>
      <c r="O137" s="300"/>
      <c r="P137" s="301"/>
      <c r="Q137" s="300"/>
      <c r="R137" s="300"/>
      <c r="S137" s="302"/>
      <c r="T137" s="299"/>
      <c r="U137" s="300"/>
      <c r="V137" s="301"/>
      <c r="W137" s="300"/>
      <c r="X137" s="300"/>
      <c r="Y137" s="301"/>
      <c r="Z137" s="303"/>
    </row>
    <row r="138" spans="1:27" ht="15.75" thickBot="1" x14ac:dyDescent="0.3">
      <c r="A138" s="310"/>
      <c r="B138" s="311"/>
      <c r="C138" s="312"/>
      <c r="D138" s="312"/>
      <c r="E138" s="313"/>
      <c r="F138" s="314"/>
      <c r="G138" s="315"/>
      <c r="H138" s="316"/>
      <c r="I138" s="317"/>
      <c r="J138" s="318"/>
      <c r="K138" s="317"/>
      <c r="L138" s="317"/>
      <c r="M138" s="319"/>
      <c r="N138" s="316"/>
      <c r="O138" s="317"/>
      <c r="P138" s="318"/>
      <c r="Q138" s="317"/>
      <c r="R138" s="317"/>
      <c r="S138" s="319"/>
      <c r="T138" s="316"/>
      <c r="U138" s="317"/>
      <c r="V138" s="318"/>
      <c r="W138" s="317"/>
      <c r="X138" s="317"/>
      <c r="Y138" s="318"/>
      <c r="Z138" s="320"/>
    </row>
    <row r="139" spans="1:27" ht="15.75" thickBot="1" x14ac:dyDescent="0.3">
      <c r="A139" s="264"/>
      <c r="B139" s="265"/>
      <c r="C139" s="266"/>
      <c r="D139" s="266"/>
      <c r="E139" s="266"/>
      <c r="F139" s="266"/>
      <c r="G139" s="266"/>
      <c r="H139" s="264"/>
      <c r="I139" s="266"/>
      <c r="J139" s="266"/>
      <c r="K139" s="266"/>
      <c r="L139" s="266"/>
      <c r="M139" s="267"/>
      <c r="N139" s="264"/>
      <c r="O139" s="266"/>
      <c r="P139" s="266"/>
      <c r="Q139" s="266"/>
      <c r="R139" s="266"/>
      <c r="S139" s="267"/>
      <c r="T139" s="264"/>
      <c r="U139" s="266"/>
      <c r="V139" s="266"/>
      <c r="W139" s="266"/>
      <c r="X139" s="266"/>
      <c r="Y139" s="266"/>
      <c r="Z139" s="268"/>
    </row>
    <row r="140" spans="1:27" x14ac:dyDescent="0.25">
      <c r="A140" s="321"/>
      <c r="B140" s="321"/>
      <c r="C140" s="321"/>
      <c r="D140" s="321"/>
      <c r="E140" s="321"/>
      <c r="F140" s="321"/>
      <c r="G140" s="321"/>
      <c r="H140" s="321"/>
      <c r="I140" s="321"/>
      <c r="J140" s="321"/>
      <c r="K140" s="321"/>
      <c r="L140" s="321"/>
      <c r="M140" s="321"/>
      <c r="N140" s="321"/>
      <c r="O140" s="321"/>
      <c r="P140" s="321"/>
      <c r="Q140" s="321"/>
      <c r="R140" s="321"/>
      <c r="S140" s="321"/>
      <c r="T140" s="321"/>
      <c r="U140" s="321"/>
      <c r="V140" s="321"/>
      <c r="W140" s="321"/>
      <c r="X140" s="321"/>
      <c r="Y140" s="321"/>
      <c r="Z140" s="321"/>
    </row>
    <row r="141" spans="1:27" x14ac:dyDescent="0.25">
      <c r="A141" s="321"/>
      <c r="B141" s="448" t="s">
        <v>134</v>
      </c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448"/>
      <c r="N141" s="448"/>
      <c r="O141" s="448"/>
      <c r="P141" s="448"/>
      <c r="Q141" s="448"/>
      <c r="R141" s="448"/>
      <c r="S141" s="448"/>
      <c r="T141" s="448"/>
      <c r="U141" s="448"/>
      <c r="V141" s="448"/>
      <c r="W141" s="448"/>
      <c r="X141" s="448"/>
      <c r="Y141" s="448"/>
      <c r="Z141" s="448"/>
      <c r="AA141" s="448"/>
    </row>
  </sheetData>
  <mergeCells count="18">
    <mergeCell ref="B141:AA141"/>
    <mergeCell ref="Z4:Z7"/>
    <mergeCell ref="AA4:AA7"/>
    <mergeCell ref="H5:J6"/>
    <mergeCell ref="K5:M6"/>
    <mergeCell ref="N5:P6"/>
    <mergeCell ref="Q5:S6"/>
    <mergeCell ref="T5:V6"/>
    <mergeCell ref="W5:Y6"/>
    <mergeCell ref="A1:Y1"/>
    <mergeCell ref="A2:Y2"/>
    <mergeCell ref="A3:Y3"/>
    <mergeCell ref="A4:A6"/>
    <mergeCell ref="B4:B6"/>
    <mergeCell ref="C4:G6"/>
    <mergeCell ref="H4:M4"/>
    <mergeCell ref="N4:S4"/>
    <mergeCell ref="T4:Y4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65"/>
  <sheetViews>
    <sheetView tabSelected="1" workbookViewId="0">
      <selection activeCell="A2" sqref="A2:Z2"/>
    </sheetView>
  </sheetViews>
  <sheetFormatPr defaultRowHeight="15" x14ac:dyDescent="0.25"/>
  <cols>
    <col min="1" max="1" width="5.28515625" customWidth="1"/>
    <col min="2" max="2" width="25.7109375" customWidth="1"/>
    <col min="3" max="3" width="5.42578125" customWidth="1"/>
    <col min="4" max="4" width="5" customWidth="1"/>
    <col min="5" max="5" width="4.5703125" customWidth="1"/>
    <col min="6" max="7" width="4.7109375" customWidth="1"/>
    <col min="8" max="8" width="5" customWidth="1"/>
    <col min="9" max="9" width="5.140625" customWidth="1"/>
    <col min="10" max="11" width="4.85546875" customWidth="1"/>
    <col min="12" max="12" width="4.42578125" customWidth="1"/>
    <col min="13" max="13" width="4.28515625" customWidth="1"/>
    <col min="14" max="14" width="5.140625" customWidth="1"/>
    <col min="15" max="15" width="4.7109375" customWidth="1"/>
    <col min="16" max="16" width="4.42578125" customWidth="1"/>
    <col min="17" max="17" width="4.7109375" customWidth="1"/>
    <col min="18" max="18" width="4.28515625" customWidth="1"/>
    <col min="19" max="19" width="4.7109375" customWidth="1"/>
    <col min="20" max="21" width="5.140625" customWidth="1"/>
    <col min="22" max="22" width="4.7109375" customWidth="1"/>
    <col min="23" max="24" width="4.42578125" customWidth="1"/>
    <col min="25" max="25" width="4.5703125" customWidth="1"/>
    <col min="26" max="26" width="4.28515625" style="433" customWidth="1"/>
  </cols>
  <sheetData>
    <row r="1" spans="1:26" x14ac:dyDescent="0.25">
      <c r="A1" s="435" t="s">
        <v>0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  <c r="W1" s="435"/>
      <c r="X1" s="435"/>
      <c r="Y1" s="435"/>
      <c r="Z1" s="435"/>
    </row>
    <row r="2" spans="1:26" x14ac:dyDescent="0.25">
      <c r="A2" s="435" t="s">
        <v>152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  <c r="S2" s="435"/>
      <c r="T2" s="435"/>
      <c r="U2" s="435"/>
      <c r="V2" s="435"/>
      <c r="W2" s="435"/>
      <c r="X2" s="435"/>
      <c r="Y2" s="435"/>
      <c r="Z2" s="435"/>
    </row>
    <row r="3" spans="1:26" ht="15.75" thickBot="1" x14ac:dyDescent="0.3">
      <c r="A3" s="455" t="s">
        <v>0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</row>
    <row r="4" spans="1:26" x14ac:dyDescent="0.25">
      <c r="A4" s="457"/>
      <c r="B4" s="458"/>
      <c r="C4" s="459" t="s">
        <v>1</v>
      </c>
      <c r="D4" s="459"/>
      <c r="E4" s="459"/>
      <c r="F4" s="459"/>
      <c r="G4" s="460"/>
      <c r="H4" s="460"/>
      <c r="I4" s="461" t="s">
        <v>135</v>
      </c>
      <c r="J4" s="462"/>
      <c r="K4" s="462"/>
      <c r="L4" s="462"/>
      <c r="M4" s="462"/>
      <c r="N4" s="463"/>
      <c r="O4" s="444" t="s">
        <v>136</v>
      </c>
      <c r="P4" s="445"/>
      <c r="Q4" s="445"/>
      <c r="R4" s="445"/>
      <c r="S4" s="445"/>
      <c r="T4" s="445"/>
      <c r="U4" s="445" t="s">
        <v>137</v>
      </c>
      <c r="V4" s="445"/>
      <c r="W4" s="445"/>
      <c r="X4" s="445"/>
      <c r="Y4" s="445"/>
      <c r="Z4" s="446"/>
    </row>
    <row r="5" spans="1:26" x14ac:dyDescent="0.25">
      <c r="A5" s="437"/>
      <c r="B5" s="439"/>
      <c r="C5" s="442"/>
      <c r="D5" s="442"/>
      <c r="E5" s="442"/>
      <c r="F5" s="442"/>
      <c r="G5" s="443"/>
      <c r="H5" s="443"/>
      <c r="I5" s="437" t="s">
        <v>3</v>
      </c>
      <c r="J5" s="452"/>
      <c r="K5" s="452"/>
      <c r="L5" s="452" t="s">
        <v>4</v>
      </c>
      <c r="M5" s="452"/>
      <c r="N5" s="453"/>
      <c r="O5" s="437" t="s">
        <v>5</v>
      </c>
      <c r="P5" s="452"/>
      <c r="Q5" s="452"/>
      <c r="R5" s="452" t="s">
        <v>6</v>
      </c>
      <c r="S5" s="452"/>
      <c r="T5" s="454"/>
      <c r="U5" s="452" t="s">
        <v>7</v>
      </c>
      <c r="V5" s="452"/>
      <c r="W5" s="452"/>
      <c r="X5" s="452" t="s">
        <v>8</v>
      </c>
      <c r="Y5" s="452"/>
      <c r="Z5" s="453"/>
    </row>
    <row r="6" spans="1:26" x14ac:dyDescent="0.25">
      <c r="A6" s="437"/>
      <c r="B6" s="439"/>
      <c r="C6" s="442"/>
      <c r="D6" s="442"/>
      <c r="E6" s="442"/>
      <c r="F6" s="442"/>
      <c r="G6" s="443"/>
      <c r="H6" s="443"/>
      <c r="I6" s="437"/>
      <c r="J6" s="452"/>
      <c r="K6" s="452"/>
      <c r="L6" s="452"/>
      <c r="M6" s="452"/>
      <c r="N6" s="453"/>
      <c r="O6" s="437"/>
      <c r="P6" s="452"/>
      <c r="Q6" s="452"/>
      <c r="R6" s="452"/>
      <c r="S6" s="452"/>
      <c r="T6" s="454"/>
      <c r="U6" s="452"/>
      <c r="V6" s="452"/>
      <c r="W6" s="452"/>
      <c r="X6" s="452"/>
      <c r="Y6" s="452"/>
      <c r="Z6" s="453"/>
    </row>
    <row r="7" spans="1:26" ht="34.5" thickBot="1" x14ac:dyDescent="0.3">
      <c r="A7" s="2"/>
      <c r="B7" s="3"/>
      <c r="C7" s="4" t="s">
        <v>9</v>
      </c>
      <c r="D7" s="5" t="s">
        <v>10</v>
      </c>
      <c r="E7" s="3" t="s">
        <v>11</v>
      </c>
      <c r="F7" s="4" t="s">
        <v>138</v>
      </c>
      <c r="G7" s="322" t="s">
        <v>2</v>
      </c>
      <c r="H7" s="6" t="s">
        <v>13</v>
      </c>
      <c r="I7" s="7" t="s">
        <v>14</v>
      </c>
      <c r="J7" s="8" t="s">
        <v>10</v>
      </c>
      <c r="K7" s="9" t="s">
        <v>15</v>
      </c>
      <c r="L7" s="8" t="s">
        <v>14</v>
      </c>
      <c r="M7" s="8" t="s">
        <v>10</v>
      </c>
      <c r="N7" s="10" t="s">
        <v>15</v>
      </c>
      <c r="O7" s="7" t="s">
        <v>14</v>
      </c>
      <c r="P7" s="8" t="s">
        <v>10</v>
      </c>
      <c r="Q7" s="9" t="s">
        <v>15</v>
      </c>
      <c r="R7" s="8" t="s">
        <v>14</v>
      </c>
      <c r="S7" s="8" t="s">
        <v>10</v>
      </c>
      <c r="T7" s="10" t="s">
        <v>15</v>
      </c>
      <c r="U7" s="7" t="s">
        <v>14</v>
      </c>
      <c r="V7" s="8" t="s">
        <v>10</v>
      </c>
      <c r="W7" s="9" t="s">
        <v>15</v>
      </c>
      <c r="X7" s="8" t="s">
        <v>14</v>
      </c>
      <c r="Y7" s="323" t="s">
        <v>10</v>
      </c>
      <c r="Z7" s="38" t="s">
        <v>15</v>
      </c>
    </row>
    <row r="8" spans="1:26" ht="15.75" thickBot="1" x14ac:dyDescent="0.3">
      <c r="A8" s="12" t="s">
        <v>16</v>
      </c>
      <c r="B8" s="324"/>
      <c r="C8" s="325"/>
      <c r="D8" s="14"/>
      <c r="E8" s="326" t="s">
        <v>17</v>
      </c>
      <c r="F8" s="326"/>
      <c r="G8" s="327"/>
      <c r="H8" s="14"/>
      <c r="I8" s="18"/>
      <c r="J8" s="14"/>
      <c r="K8" s="14"/>
      <c r="L8" s="14"/>
      <c r="M8" s="14"/>
      <c r="N8" s="17"/>
      <c r="O8" s="18"/>
      <c r="P8" s="14"/>
      <c r="Q8" s="14"/>
      <c r="R8" s="14"/>
      <c r="S8" s="14"/>
      <c r="T8" s="17"/>
      <c r="U8" s="18"/>
      <c r="V8" s="14"/>
      <c r="W8" s="14"/>
      <c r="X8" s="14"/>
      <c r="Y8" s="14"/>
      <c r="Z8" s="328"/>
    </row>
    <row r="9" spans="1:26" ht="26.25" x14ac:dyDescent="0.25">
      <c r="A9" s="20">
        <v>1</v>
      </c>
      <c r="B9" s="329" t="s">
        <v>18</v>
      </c>
      <c r="C9" s="22">
        <v>9</v>
      </c>
      <c r="D9" s="22">
        <f>J9+M9+P9+S9+V9+Y9</f>
        <v>0</v>
      </c>
      <c r="E9" s="23">
        <v>9</v>
      </c>
      <c r="F9" s="24" t="s">
        <v>19</v>
      </c>
      <c r="G9" s="52">
        <v>1</v>
      </c>
      <c r="H9" s="25">
        <v>21</v>
      </c>
      <c r="I9" s="26"/>
      <c r="J9" s="27"/>
      <c r="K9" s="28"/>
      <c r="L9" s="27"/>
      <c r="M9" s="27"/>
      <c r="N9" s="29"/>
      <c r="O9" s="26"/>
      <c r="P9" s="27"/>
      <c r="Q9" s="28"/>
      <c r="R9" s="27">
        <v>9</v>
      </c>
      <c r="S9" s="27">
        <v>0</v>
      </c>
      <c r="T9" s="29">
        <v>1</v>
      </c>
      <c r="U9" s="26"/>
      <c r="V9" s="27"/>
      <c r="W9" s="28"/>
      <c r="X9" s="27"/>
      <c r="Y9" s="330"/>
      <c r="Z9" s="38"/>
    </row>
    <row r="10" spans="1:26" x14ac:dyDescent="0.25">
      <c r="A10" s="32">
        <v>2</v>
      </c>
      <c r="B10" s="33" t="s">
        <v>20</v>
      </c>
      <c r="C10" s="34">
        <v>3</v>
      </c>
      <c r="D10" s="34">
        <v>6</v>
      </c>
      <c r="E10" s="35">
        <v>9</v>
      </c>
      <c r="F10" s="53"/>
      <c r="G10" s="52">
        <v>1</v>
      </c>
      <c r="H10" s="36">
        <v>21</v>
      </c>
      <c r="I10" s="32"/>
      <c r="J10" s="37"/>
      <c r="K10" s="38"/>
      <c r="L10" s="37"/>
      <c r="M10" s="37"/>
      <c r="N10" s="39"/>
      <c r="O10" s="32"/>
      <c r="P10" s="37"/>
      <c r="Q10" s="38"/>
      <c r="R10" s="37"/>
      <c r="S10" s="37"/>
      <c r="T10" s="39"/>
      <c r="U10" s="32">
        <v>5</v>
      </c>
      <c r="V10" s="37">
        <v>10</v>
      </c>
      <c r="W10" s="38">
        <v>1</v>
      </c>
      <c r="X10" s="37"/>
      <c r="Y10" s="143"/>
      <c r="Z10" s="38"/>
    </row>
    <row r="11" spans="1:26" x14ac:dyDescent="0.25">
      <c r="A11" s="32">
        <v>3</v>
      </c>
      <c r="B11" s="33" t="s">
        <v>21</v>
      </c>
      <c r="C11" s="34">
        <v>9</v>
      </c>
      <c r="D11" s="34">
        <v>36</v>
      </c>
      <c r="E11" s="35">
        <f>C11+D11</f>
        <v>45</v>
      </c>
      <c r="F11" s="53" t="s">
        <v>19</v>
      </c>
      <c r="G11" s="52">
        <v>6</v>
      </c>
      <c r="H11" s="36">
        <v>105</v>
      </c>
      <c r="I11" s="32"/>
      <c r="J11" s="37"/>
      <c r="K11" s="38"/>
      <c r="L11" s="37"/>
      <c r="M11" s="37"/>
      <c r="N11" s="39"/>
      <c r="O11" s="32">
        <v>0</v>
      </c>
      <c r="P11" s="37">
        <v>12</v>
      </c>
      <c r="Q11" s="38">
        <v>1</v>
      </c>
      <c r="R11" s="37">
        <v>0</v>
      </c>
      <c r="S11" s="37">
        <v>12</v>
      </c>
      <c r="T11" s="39">
        <v>2</v>
      </c>
      <c r="U11" s="32">
        <v>9</v>
      </c>
      <c r="V11" s="37">
        <v>12</v>
      </c>
      <c r="W11" s="38">
        <v>3</v>
      </c>
      <c r="X11" s="37"/>
      <c r="Y11" s="143"/>
      <c r="Z11" s="38"/>
    </row>
    <row r="12" spans="1:26" ht="25.5" x14ac:dyDescent="0.25">
      <c r="A12" s="331">
        <v>4</v>
      </c>
      <c r="B12" s="43" t="s">
        <v>22</v>
      </c>
      <c r="C12" s="332">
        <f>I12+L12+O12+R12+U12+X12</f>
        <v>0</v>
      </c>
      <c r="D12" s="332">
        <v>9</v>
      </c>
      <c r="E12" s="333">
        <f>C12+D12</f>
        <v>9</v>
      </c>
      <c r="F12" s="334" t="s">
        <v>23</v>
      </c>
      <c r="G12" s="44">
        <v>4</v>
      </c>
      <c r="H12" s="45">
        <v>91</v>
      </c>
      <c r="I12" s="335"/>
      <c r="J12" s="336"/>
      <c r="K12" s="337"/>
      <c r="L12" s="336"/>
      <c r="M12" s="336"/>
      <c r="N12" s="338"/>
      <c r="O12" s="335"/>
      <c r="P12" s="336"/>
      <c r="Q12" s="337"/>
      <c r="R12" s="336"/>
      <c r="S12" s="336"/>
      <c r="T12" s="338"/>
      <c r="U12" s="32">
        <v>0</v>
      </c>
      <c r="V12" s="37">
        <v>9</v>
      </c>
      <c r="W12" s="46">
        <v>2</v>
      </c>
      <c r="X12" s="37">
        <v>0</v>
      </c>
      <c r="Y12" s="143" t="s">
        <v>139</v>
      </c>
      <c r="Z12" s="339">
        <v>2</v>
      </c>
    </row>
    <row r="13" spans="1:26" ht="25.5" x14ac:dyDescent="0.25">
      <c r="A13" s="331">
        <v>5</v>
      </c>
      <c r="B13" s="43" t="s">
        <v>25</v>
      </c>
      <c r="C13" s="332">
        <f>I13+L13+O13+R13+U13+X13</f>
        <v>0</v>
      </c>
      <c r="D13" s="332">
        <v>0</v>
      </c>
      <c r="E13" s="333">
        <v>0</v>
      </c>
      <c r="F13" s="334" t="s">
        <v>12</v>
      </c>
      <c r="G13" s="44">
        <v>6</v>
      </c>
      <c r="H13" s="45">
        <v>150</v>
      </c>
      <c r="I13" s="335"/>
      <c r="J13" s="336"/>
      <c r="K13" s="337"/>
      <c r="L13" s="336"/>
      <c r="M13" s="336"/>
      <c r="N13" s="338"/>
      <c r="O13" s="335"/>
      <c r="P13" s="336"/>
      <c r="Q13" s="337"/>
      <c r="R13" s="336"/>
      <c r="S13" s="336"/>
      <c r="T13" s="338"/>
      <c r="U13" s="32"/>
      <c r="V13" s="37"/>
      <c r="W13" s="46"/>
      <c r="X13" s="37">
        <v>0</v>
      </c>
      <c r="Y13" s="143" t="s">
        <v>26</v>
      </c>
      <c r="Z13" s="339">
        <v>6</v>
      </c>
    </row>
    <row r="14" spans="1:26" x14ac:dyDescent="0.25">
      <c r="A14" s="32"/>
      <c r="B14" s="50"/>
      <c r="C14" s="51"/>
      <c r="D14" s="51"/>
      <c r="E14" s="52"/>
      <c r="F14" s="53"/>
      <c r="G14" s="52"/>
      <c r="H14" s="36"/>
      <c r="I14" s="32"/>
      <c r="J14" s="37"/>
      <c r="K14" s="38"/>
      <c r="L14" s="37"/>
      <c r="M14" s="37"/>
      <c r="N14" s="39"/>
      <c r="O14" s="32"/>
      <c r="P14" s="37"/>
      <c r="Q14" s="38"/>
      <c r="R14" s="37"/>
      <c r="S14" s="37"/>
      <c r="T14" s="39"/>
      <c r="U14" s="32"/>
      <c r="V14" s="37"/>
      <c r="W14" s="38"/>
      <c r="X14" s="37"/>
      <c r="Y14" s="143"/>
      <c r="Z14" s="38"/>
    </row>
    <row r="15" spans="1:26" x14ac:dyDescent="0.25">
      <c r="A15" s="32"/>
      <c r="B15" s="54" t="s">
        <v>27</v>
      </c>
      <c r="C15" s="55">
        <f>SUM(C9:C14)</f>
        <v>21</v>
      </c>
      <c r="D15" s="55">
        <f>SUM(D9:D14)</f>
        <v>51</v>
      </c>
      <c r="E15" s="56">
        <f>C15+D15</f>
        <v>72</v>
      </c>
      <c r="F15" s="57"/>
      <c r="G15" s="35">
        <f>SUM(G9:G14)</f>
        <v>18</v>
      </c>
      <c r="H15" s="58">
        <f>SUM(H9:H14)</f>
        <v>388</v>
      </c>
      <c r="I15" s="59">
        <f t="shared" ref="I15:Z15" si="0">SUM(I9:I14)</f>
        <v>0</v>
      </c>
      <c r="J15" s="56">
        <f t="shared" si="0"/>
        <v>0</v>
      </c>
      <c r="K15" s="56">
        <f t="shared" si="0"/>
        <v>0</v>
      </c>
      <c r="L15" s="56">
        <f t="shared" si="0"/>
        <v>0</v>
      </c>
      <c r="M15" s="56">
        <f t="shared" si="0"/>
        <v>0</v>
      </c>
      <c r="N15" s="60">
        <f t="shared" si="0"/>
        <v>0</v>
      </c>
      <c r="O15" s="59">
        <f t="shared" si="0"/>
        <v>0</v>
      </c>
      <c r="P15" s="56">
        <f t="shared" si="0"/>
        <v>12</v>
      </c>
      <c r="Q15" s="56">
        <f t="shared" si="0"/>
        <v>1</v>
      </c>
      <c r="R15" s="56">
        <f t="shared" si="0"/>
        <v>9</v>
      </c>
      <c r="S15" s="56">
        <f t="shared" si="0"/>
        <v>12</v>
      </c>
      <c r="T15" s="60">
        <f t="shared" si="0"/>
        <v>3</v>
      </c>
      <c r="U15" s="59">
        <f t="shared" si="0"/>
        <v>14</v>
      </c>
      <c r="V15" s="56">
        <f t="shared" si="0"/>
        <v>31</v>
      </c>
      <c r="W15" s="56">
        <f t="shared" si="0"/>
        <v>6</v>
      </c>
      <c r="X15" s="56">
        <f t="shared" si="0"/>
        <v>0</v>
      </c>
      <c r="Y15" s="61">
        <f t="shared" si="0"/>
        <v>0</v>
      </c>
      <c r="Z15" s="56">
        <f t="shared" si="0"/>
        <v>8</v>
      </c>
    </row>
    <row r="16" spans="1:26" ht="15.75" thickBot="1" x14ac:dyDescent="0.3">
      <c r="A16" s="63"/>
      <c r="B16" s="64" t="s">
        <v>28</v>
      </c>
      <c r="C16" s="65">
        <f>C15/E15</f>
        <v>0.29166666666666669</v>
      </c>
      <c r="D16" s="65">
        <f>D15/E15</f>
        <v>0.70833333333333337</v>
      </c>
      <c r="E16" s="66"/>
      <c r="F16" s="67"/>
      <c r="G16" s="35"/>
      <c r="H16" s="68"/>
      <c r="I16" s="69"/>
      <c r="J16" s="66"/>
      <c r="K16" s="70"/>
      <c r="L16" s="66"/>
      <c r="M16" s="66"/>
      <c r="N16" s="71"/>
      <c r="O16" s="69"/>
      <c r="P16" s="66"/>
      <c r="Q16" s="70"/>
      <c r="R16" s="66"/>
      <c r="S16" s="66"/>
      <c r="T16" s="71"/>
      <c r="U16" s="69"/>
      <c r="V16" s="66"/>
      <c r="W16" s="70"/>
      <c r="X16" s="66"/>
      <c r="Y16" s="112"/>
      <c r="Z16" s="340"/>
    </row>
    <row r="17" spans="1:26" ht="16.5" thickBot="1" x14ac:dyDescent="0.3">
      <c r="A17" s="74"/>
      <c r="B17" s="75" t="s">
        <v>29</v>
      </c>
      <c r="C17" s="76"/>
      <c r="D17" s="76"/>
      <c r="E17" s="77"/>
      <c r="F17" s="78"/>
      <c r="G17" s="35"/>
      <c r="H17" s="79"/>
      <c r="I17" s="74"/>
      <c r="J17" s="80"/>
      <c r="K17" s="81"/>
      <c r="L17" s="80"/>
      <c r="M17" s="80"/>
      <c r="N17" s="82"/>
      <c r="O17" s="74"/>
      <c r="P17" s="80"/>
      <c r="Q17" s="81"/>
      <c r="R17" s="80"/>
      <c r="S17" s="80"/>
      <c r="T17" s="82"/>
      <c r="U17" s="74"/>
      <c r="V17" s="80"/>
      <c r="W17" s="81"/>
      <c r="X17" s="80"/>
      <c r="Y17" s="341"/>
      <c r="Z17" s="38"/>
    </row>
    <row r="18" spans="1:26" x14ac:dyDescent="0.25">
      <c r="A18" s="26">
        <v>1</v>
      </c>
      <c r="B18" s="85" t="s">
        <v>30</v>
      </c>
      <c r="C18" s="86">
        <v>15</v>
      </c>
      <c r="D18" s="86">
        <v>24</v>
      </c>
      <c r="E18" s="87">
        <f>C18+D18</f>
        <v>39</v>
      </c>
      <c r="F18" s="88" t="s">
        <v>12</v>
      </c>
      <c r="G18" s="52">
        <v>5</v>
      </c>
      <c r="H18" s="89">
        <v>90</v>
      </c>
      <c r="I18" s="26">
        <v>10</v>
      </c>
      <c r="J18" s="27">
        <v>12</v>
      </c>
      <c r="K18" s="28">
        <v>2</v>
      </c>
      <c r="L18" s="27">
        <v>5</v>
      </c>
      <c r="M18" s="27">
        <v>12</v>
      </c>
      <c r="N18" s="29">
        <v>3</v>
      </c>
      <c r="O18" s="26"/>
      <c r="P18" s="27"/>
      <c r="Q18" s="28"/>
      <c r="R18" s="27"/>
      <c r="S18" s="27"/>
      <c r="T18" s="29"/>
      <c r="U18" s="26"/>
      <c r="V18" s="27"/>
      <c r="W18" s="28"/>
      <c r="X18" s="27"/>
      <c r="Y18" s="330"/>
      <c r="Z18" s="38"/>
    </row>
    <row r="19" spans="1:26" x14ac:dyDescent="0.25">
      <c r="A19" s="32">
        <v>2</v>
      </c>
      <c r="B19" s="91" t="s">
        <v>31</v>
      </c>
      <c r="C19" s="34">
        <v>9</v>
      </c>
      <c r="D19" s="34">
        <v>9</v>
      </c>
      <c r="E19" s="35">
        <f t="shared" ref="E19:E28" si="1">C19+D19</f>
        <v>18</v>
      </c>
      <c r="F19" s="24" t="s">
        <v>19</v>
      </c>
      <c r="G19" s="52">
        <v>2</v>
      </c>
      <c r="H19" s="36">
        <v>35</v>
      </c>
      <c r="I19" s="32"/>
      <c r="J19" s="37"/>
      <c r="K19" s="38"/>
      <c r="L19" s="37">
        <v>9</v>
      </c>
      <c r="M19" s="37">
        <v>9</v>
      </c>
      <c r="N19" s="39">
        <v>2</v>
      </c>
      <c r="O19" s="32"/>
      <c r="P19" s="37"/>
      <c r="Q19" s="38"/>
      <c r="R19" s="37"/>
      <c r="S19" s="37"/>
      <c r="T19" s="39"/>
      <c r="U19" s="32"/>
      <c r="V19" s="37"/>
      <c r="W19" s="38"/>
      <c r="X19" s="37"/>
      <c r="Y19" s="143"/>
      <c r="Z19" s="38"/>
    </row>
    <row r="20" spans="1:26" x14ac:dyDescent="0.25">
      <c r="A20" s="20">
        <v>3</v>
      </c>
      <c r="B20" s="92" t="s">
        <v>32</v>
      </c>
      <c r="C20" s="22">
        <v>15</v>
      </c>
      <c r="D20" s="22">
        <v>24</v>
      </c>
      <c r="E20" s="23">
        <f t="shared" si="1"/>
        <v>39</v>
      </c>
      <c r="F20" s="24" t="s">
        <v>12</v>
      </c>
      <c r="G20" s="52">
        <v>5</v>
      </c>
      <c r="H20" s="25">
        <v>90</v>
      </c>
      <c r="I20" s="20"/>
      <c r="J20" s="93"/>
      <c r="K20" s="94"/>
      <c r="L20" s="93"/>
      <c r="M20" s="93"/>
      <c r="N20" s="95"/>
      <c r="O20" s="20">
        <v>5</v>
      </c>
      <c r="P20" s="93">
        <v>12</v>
      </c>
      <c r="Q20" s="94">
        <v>2</v>
      </c>
      <c r="R20" s="93">
        <v>10</v>
      </c>
      <c r="S20" s="93">
        <v>12</v>
      </c>
      <c r="T20" s="95">
        <v>3</v>
      </c>
      <c r="U20" s="20"/>
      <c r="V20" s="93"/>
      <c r="W20" s="94"/>
      <c r="X20" s="93"/>
      <c r="Y20" s="342"/>
      <c r="Z20" s="38"/>
    </row>
    <row r="21" spans="1:26" x14ac:dyDescent="0.25">
      <c r="A21" s="32">
        <v>4</v>
      </c>
      <c r="B21" s="97" t="s">
        <v>33</v>
      </c>
      <c r="C21" s="22">
        <v>9</v>
      </c>
      <c r="D21" s="22">
        <v>18</v>
      </c>
      <c r="E21" s="23">
        <f t="shared" si="1"/>
        <v>27</v>
      </c>
      <c r="F21" s="53" t="s">
        <v>12</v>
      </c>
      <c r="G21" s="52">
        <v>3</v>
      </c>
      <c r="H21" s="36">
        <v>50</v>
      </c>
      <c r="I21" s="32"/>
      <c r="J21" s="37"/>
      <c r="K21" s="38"/>
      <c r="L21" s="37"/>
      <c r="M21" s="37"/>
      <c r="N21" s="39"/>
      <c r="O21" s="32">
        <v>9</v>
      </c>
      <c r="P21" s="37">
        <v>18</v>
      </c>
      <c r="Q21" s="38">
        <v>3</v>
      </c>
      <c r="R21" s="37"/>
      <c r="S21" s="37"/>
      <c r="T21" s="39"/>
      <c r="U21" s="32"/>
      <c r="V21" s="37"/>
      <c r="W21" s="38"/>
      <c r="X21" s="37"/>
      <c r="Y21" s="143"/>
      <c r="Z21" s="38"/>
    </row>
    <row r="22" spans="1:26" x14ac:dyDescent="0.25">
      <c r="A22" s="20"/>
      <c r="B22" s="97" t="s">
        <v>34</v>
      </c>
      <c r="C22" s="22">
        <v>12</v>
      </c>
      <c r="D22" s="22">
        <v>15</v>
      </c>
      <c r="E22" s="23">
        <v>27</v>
      </c>
      <c r="F22" s="53" t="s">
        <v>12</v>
      </c>
      <c r="G22" s="52">
        <v>3</v>
      </c>
      <c r="H22" s="36">
        <v>50</v>
      </c>
      <c r="I22" s="32"/>
      <c r="J22" s="37"/>
      <c r="K22" s="38"/>
      <c r="L22" s="37">
        <v>12</v>
      </c>
      <c r="M22" s="37">
        <v>15</v>
      </c>
      <c r="N22" s="39">
        <v>3</v>
      </c>
      <c r="O22" s="32"/>
      <c r="P22" s="37"/>
      <c r="Q22" s="38"/>
      <c r="R22" s="37"/>
      <c r="S22" s="37"/>
      <c r="T22" s="39"/>
      <c r="U22" s="32"/>
      <c r="V22" s="37"/>
      <c r="W22" s="38"/>
      <c r="X22" s="37"/>
      <c r="Y22" s="143"/>
      <c r="Z22" s="38"/>
    </row>
    <row r="23" spans="1:26" x14ac:dyDescent="0.25">
      <c r="A23" s="20">
        <v>5</v>
      </c>
      <c r="B23" s="97" t="s">
        <v>35</v>
      </c>
      <c r="C23" s="22">
        <v>9</v>
      </c>
      <c r="D23" s="22">
        <v>12</v>
      </c>
      <c r="E23" s="23">
        <v>21</v>
      </c>
      <c r="F23" s="24" t="s">
        <v>19</v>
      </c>
      <c r="G23" s="52">
        <v>3</v>
      </c>
      <c r="H23" s="36">
        <v>55</v>
      </c>
      <c r="I23" s="32"/>
      <c r="J23" s="37"/>
      <c r="K23" s="38"/>
      <c r="L23" s="37">
        <v>9</v>
      </c>
      <c r="M23" s="37">
        <v>12</v>
      </c>
      <c r="N23" s="39">
        <v>3</v>
      </c>
      <c r="O23" s="32"/>
      <c r="P23" s="37"/>
      <c r="Q23" s="38"/>
      <c r="R23" s="37"/>
      <c r="S23" s="37"/>
      <c r="T23" s="39"/>
      <c r="U23" s="32"/>
      <c r="V23" s="37"/>
      <c r="W23" s="38"/>
      <c r="X23" s="37"/>
      <c r="Y23" s="143"/>
      <c r="Z23" s="38"/>
    </row>
    <row r="24" spans="1:26" x14ac:dyDescent="0.25">
      <c r="A24" s="32">
        <v>6</v>
      </c>
      <c r="B24" s="92" t="s">
        <v>36</v>
      </c>
      <c r="C24" s="22">
        <v>6</v>
      </c>
      <c r="D24" s="22">
        <v>9</v>
      </c>
      <c r="E24" s="23">
        <v>15</v>
      </c>
      <c r="F24" s="24" t="s">
        <v>19</v>
      </c>
      <c r="G24" s="52">
        <v>2</v>
      </c>
      <c r="H24" s="36">
        <v>35</v>
      </c>
      <c r="I24" s="32">
        <v>6</v>
      </c>
      <c r="J24" s="37">
        <v>9</v>
      </c>
      <c r="K24" s="343">
        <v>2</v>
      </c>
      <c r="L24" s="37"/>
      <c r="M24" s="37"/>
      <c r="N24" s="39"/>
      <c r="O24" s="32"/>
      <c r="P24" s="37"/>
      <c r="Q24" s="38"/>
      <c r="R24" s="37"/>
      <c r="S24" s="37"/>
      <c r="T24" s="39"/>
      <c r="U24" s="32"/>
      <c r="V24" s="37"/>
      <c r="W24" s="38"/>
      <c r="X24" s="37"/>
      <c r="Y24" s="143"/>
      <c r="Z24" s="38"/>
    </row>
    <row r="25" spans="1:26" x14ac:dyDescent="0.25">
      <c r="A25" s="20">
        <v>7</v>
      </c>
      <c r="B25" s="97" t="s">
        <v>37</v>
      </c>
      <c r="C25" s="22">
        <v>15</v>
      </c>
      <c r="D25" s="22">
        <f>J25+M25+P25+S25+V25+Y25</f>
        <v>0</v>
      </c>
      <c r="E25" s="23">
        <f t="shared" si="1"/>
        <v>15</v>
      </c>
      <c r="F25" s="24" t="s">
        <v>19</v>
      </c>
      <c r="G25" s="52">
        <v>2</v>
      </c>
      <c r="H25" s="36">
        <v>35</v>
      </c>
      <c r="I25" s="32">
        <v>15</v>
      </c>
      <c r="J25" s="37">
        <v>0</v>
      </c>
      <c r="K25" s="98">
        <v>2</v>
      </c>
      <c r="L25" s="37"/>
      <c r="M25" s="37"/>
      <c r="N25" s="99"/>
      <c r="O25" s="32"/>
      <c r="P25" s="37"/>
      <c r="Q25" s="98"/>
      <c r="R25" s="37"/>
      <c r="S25" s="37"/>
      <c r="T25" s="99"/>
      <c r="U25" s="32"/>
      <c r="V25" s="37"/>
      <c r="W25" s="98"/>
      <c r="X25" s="37"/>
      <c r="Y25" s="143"/>
      <c r="Z25" s="98"/>
    </row>
    <row r="26" spans="1:26" ht="25.5" x14ac:dyDescent="0.25">
      <c r="A26" s="32">
        <v>8</v>
      </c>
      <c r="B26" s="97" t="s">
        <v>38</v>
      </c>
      <c r="C26" s="22">
        <v>6</v>
      </c>
      <c r="D26" s="22">
        <v>9</v>
      </c>
      <c r="E26" s="23">
        <f t="shared" si="1"/>
        <v>15</v>
      </c>
      <c r="F26" s="24" t="s">
        <v>19</v>
      </c>
      <c r="G26" s="52">
        <v>2</v>
      </c>
      <c r="H26" s="36">
        <v>35</v>
      </c>
      <c r="I26" s="32"/>
      <c r="J26" s="37"/>
      <c r="K26" s="38"/>
      <c r="L26" s="37"/>
      <c r="M26" s="37"/>
      <c r="N26" s="39"/>
      <c r="O26" s="32"/>
      <c r="P26" s="37"/>
      <c r="Q26" s="38"/>
      <c r="R26" s="37"/>
      <c r="S26" s="37"/>
      <c r="T26" s="39"/>
      <c r="U26" s="32">
        <v>6</v>
      </c>
      <c r="V26" s="37">
        <v>9</v>
      </c>
      <c r="W26" s="38">
        <v>2</v>
      </c>
      <c r="X26" s="37"/>
      <c r="Y26" s="143"/>
      <c r="Z26" s="38"/>
    </row>
    <row r="27" spans="1:26" x14ac:dyDescent="0.25">
      <c r="A27" s="32">
        <v>9</v>
      </c>
      <c r="B27" s="97" t="s">
        <v>39</v>
      </c>
      <c r="C27" s="22">
        <v>9</v>
      </c>
      <c r="D27" s="22">
        <f>J27+M27+P27+S27+V27+Y27</f>
        <v>0</v>
      </c>
      <c r="E27" s="23">
        <v>9</v>
      </c>
      <c r="F27" s="24" t="s">
        <v>19</v>
      </c>
      <c r="G27" s="52">
        <v>1</v>
      </c>
      <c r="H27" s="36">
        <v>21</v>
      </c>
      <c r="I27" s="32"/>
      <c r="J27" s="37"/>
      <c r="K27" s="38"/>
      <c r="L27" s="37"/>
      <c r="M27" s="37"/>
      <c r="N27" s="39"/>
      <c r="O27" s="32"/>
      <c r="P27" s="37"/>
      <c r="Q27" s="38"/>
      <c r="R27" s="37"/>
      <c r="S27" s="37"/>
      <c r="T27" s="39"/>
      <c r="U27" s="32"/>
      <c r="V27" s="37"/>
      <c r="W27" s="38"/>
      <c r="X27" s="37">
        <v>9</v>
      </c>
      <c r="Y27" s="143">
        <v>0</v>
      </c>
      <c r="Z27" s="38">
        <v>1</v>
      </c>
    </row>
    <row r="28" spans="1:26" x14ac:dyDescent="0.25">
      <c r="A28" s="20">
        <v>10</v>
      </c>
      <c r="B28" s="97" t="s">
        <v>40</v>
      </c>
      <c r="C28" s="22">
        <v>9</v>
      </c>
      <c r="D28" s="22">
        <f>J28+M28+P28+S28+V28+Y28</f>
        <v>0</v>
      </c>
      <c r="E28" s="23">
        <f t="shared" si="1"/>
        <v>9</v>
      </c>
      <c r="F28" s="24" t="s">
        <v>19</v>
      </c>
      <c r="G28" s="52">
        <v>1</v>
      </c>
      <c r="H28" s="36">
        <v>21</v>
      </c>
      <c r="I28" s="32">
        <v>9</v>
      </c>
      <c r="J28" s="37">
        <v>0</v>
      </c>
      <c r="K28" s="38">
        <v>1</v>
      </c>
      <c r="L28" s="37"/>
      <c r="M28" s="37"/>
      <c r="N28" s="39"/>
      <c r="O28" s="32"/>
      <c r="P28" s="37"/>
      <c r="Q28" s="102"/>
      <c r="R28" s="37"/>
      <c r="S28" s="38"/>
      <c r="T28" s="39"/>
      <c r="U28" s="32"/>
      <c r="V28" s="37"/>
      <c r="W28" s="38"/>
      <c r="X28" s="37"/>
      <c r="Y28" s="143"/>
      <c r="Z28" s="38"/>
    </row>
    <row r="29" spans="1:26" x14ac:dyDescent="0.25">
      <c r="A29" s="32">
        <v>11</v>
      </c>
      <c r="B29" s="103"/>
      <c r="C29" s="104"/>
      <c r="D29" s="104"/>
      <c r="E29" s="105"/>
      <c r="F29" s="53"/>
      <c r="G29" s="52"/>
      <c r="H29" s="36"/>
      <c r="I29" s="32"/>
      <c r="J29" s="37"/>
      <c r="K29" s="38"/>
      <c r="L29" s="37"/>
      <c r="M29" s="37"/>
      <c r="N29" s="39"/>
      <c r="O29" s="32"/>
      <c r="P29" s="37"/>
      <c r="Q29" s="38"/>
      <c r="R29" s="37"/>
      <c r="S29" s="37"/>
      <c r="T29" s="39"/>
      <c r="U29" s="32"/>
      <c r="V29" s="37"/>
      <c r="W29" s="38"/>
      <c r="X29" s="37"/>
      <c r="Y29" s="143"/>
      <c r="Z29" s="38"/>
    </row>
    <row r="30" spans="1:26" x14ac:dyDescent="0.25">
      <c r="A30" s="32"/>
      <c r="B30" s="106" t="s">
        <v>41</v>
      </c>
      <c r="C30" s="55">
        <f>SUM(C18:C29)</f>
        <v>114</v>
      </c>
      <c r="D30" s="55">
        <f>SUM(D18:D29)</f>
        <v>120</v>
      </c>
      <c r="E30" s="56">
        <f>C30+D30</f>
        <v>234</v>
      </c>
      <c r="F30" s="107"/>
      <c r="G30" s="35">
        <f>SUM(G18:G29)</f>
        <v>29</v>
      </c>
      <c r="H30" s="107">
        <f>SUM(H18:H29)</f>
        <v>517</v>
      </c>
      <c r="I30" s="108">
        <f t="shared" ref="I30:Z30" si="2">SUM(I18:I29)</f>
        <v>40</v>
      </c>
      <c r="J30" s="35">
        <f t="shared" si="2"/>
        <v>21</v>
      </c>
      <c r="K30" s="35">
        <f t="shared" si="2"/>
        <v>7</v>
      </c>
      <c r="L30" s="35">
        <f t="shared" si="2"/>
        <v>35</v>
      </c>
      <c r="M30" s="35">
        <f t="shared" si="2"/>
        <v>48</v>
      </c>
      <c r="N30" s="109">
        <f t="shared" si="2"/>
        <v>11</v>
      </c>
      <c r="O30" s="108">
        <f t="shared" si="2"/>
        <v>14</v>
      </c>
      <c r="P30" s="35">
        <f t="shared" si="2"/>
        <v>30</v>
      </c>
      <c r="Q30" s="35">
        <f t="shared" si="2"/>
        <v>5</v>
      </c>
      <c r="R30" s="35">
        <f t="shared" si="2"/>
        <v>10</v>
      </c>
      <c r="S30" s="35">
        <f t="shared" si="2"/>
        <v>12</v>
      </c>
      <c r="T30" s="109">
        <f t="shared" si="2"/>
        <v>3</v>
      </c>
      <c r="U30" s="108">
        <f t="shared" si="2"/>
        <v>6</v>
      </c>
      <c r="V30" s="35">
        <f t="shared" si="2"/>
        <v>9</v>
      </c>
      <c r="W30" s="35">
        <f t="shared" si="2"/>
        <v>2</v>
      </c>
      <c r="X30" s="35">
        <f t="shared" si="2"/>
        <v>9</v>
      </c>
      <c r="Y30" s="107">
        <f t="shared" si="2"/>
        <v>0</v>
      </c>
      <c r="Z30" s="35">
        <f t="shared" si="2"/>
        <v>1</v>
      </c>
    </row>
    <row r="31" spans="1:26" ht="15.75" thickBot="1" x14ac:dyDescent="0.3">
      <c r="A31" s="63"/>
      <c r="B31" s="64" t="s">
        <v>28</v>
      </c>
      <c r="C31" s="65">
        <f>C30/E30</f>
        <v>0.48717948717948717</v>
      </c>
      <c r="D31" s="65">
        <f>D30/E30</f>
        <v>0.51282051282051277</v>
      </c>
      <c r="E31" s="67" t="s">
        <v>0</v>
      </c>
      <c r="F31" s="67"/>
      <c r="G31" s="67"/>
      <c r="H31" s="67"/>
      <c r="I31" s="69"/>
      <c r="J31" s="66"/>
      <c r="K31" s="66"/>
      <c r="L31" s="66"/>
      <c r="M31" s="66"/>
      <c r="N31" s="111"/>
      <c r="O31" s="69"/>
      <c r="P31" s="66"/>
      <c r="Q31" s="66"/>
      <c r="R31" s="66"/>
      <c r="S31" s="66"/>
      <c r="T31" s="111"/>
      <c r="U31" s="69"/>
      <c r="V31" s="66"/>
      <c r="W31" s="66"/>
      <c r="X31" s="66"/>
      <c r="Y31" s="112"/>
      <c r="Z31" s="35"/>
    </row>
    <row r="32" spans="1:26" ht="15.75" thickBot="1" x14ac:dyDescent="0.3">
      <c r="A32" s="114" t="s">
        <v>42</v>
      </c>
      <c r="B32" s="13" t="s">
        <v>43</v>
      </c>
      <c r="C32" s="14"/>
      <c r="D32" s="14"/>
      <c r="E32" s="14"/>
      <c r="F32" s="14"/>
      <c r="G32" s="344"/>
      <c r="H32" s="116"/>
      <c r="I32" s="18"/>
      <c r="J32" s="14"/>
      <c r="K32" s="14"/>
      <c r="L32" s="14"/>
      <c r="M32" s="14"/>
      <c r="N32" s="17"/>
      <c r="O32" s="18"/>
      <c r="P32" s="14"/>
      <c r="Q32" s="14"/>
      <c r="R32" s="14"/>
      <c r="S32" s="14"/>
      <c r="T32" s="17"/>
      <c r="U32" s="18"/>
      <c r="V32" s="14"/>
      <c r="W32" s="14"/>
      <c r="X32" s="14"/>
      <c r="Y32" s="14"/>
      <c r="Z32" s="328"/>
    </row>
    <row r="33" spans="1:26" ht="25.5" x14ac:dyDescent="0.25">
      <c r="A33" s="20">
        <v>1</v>
      </c>
      <c r="B33" s="117" t="s">
        <v>44</v>
      </c>
      <c r="C33" s="22">
        <f t="shared" ref="C33:D38" si="3">I33+L33+O33+R33+U33+X33</f>
        <v>30</v>
      </c>
      <c r="D33" s="22">
        <f t="shared" si="3"/>
        <v>30</v>
      </c>
      <c r="E33" s="23">
        <f t="shared" ref="E33:E38" si="4">C33+D33</f>
        <v>60</v>
      </c>
      <c r="F33" s="24" t="s">
        <v>12</v>
      </c>
      <c r="G33" s="52">
        <v>5</v>
      </c>
      <c r="H33" s="25">
        <v>60</v>
      </c>
      <c r="I33" s="20">
        <v>15</v>
      </c>
      <c r="J33" s="93">
        <v>15</v>
      </c>
      <c r="K33" s="94">
        <v>2</v>
      </c>
      <c r="L33" s="93">
        <v>15</v>
      </c>
      <c r="M33" s="93">
        <v>15</v>
      </c>
      <c r="N33" s="95">
        <v>3</v>
      </c>
      <c r="O33" s="20"/>
      <c r="P33" s="93"/>
      <c r="Q33" s="94"/>
      <c r="R33" s="93"/>
      <c r="S33" s="93"/>
      <c r="T33" s="95"/>
      <c r="U33" s="118"/>
      <c r="V33" s="93"/>
      <c r="W33" s="94"/>
      <c r="X33" s="93"/>
      <c r="Y33" s="342"/>
      <c r="Z33" s="38"/>
    </row>
    <row r="34" spans="1:26" x14ac:dyDescent="0.25">
      <c r="A34" s="32">
        <v>2</v>
      </c>
      <c r="B34" s="97" t="s">
        <v>45</v>
      </c>
      <c r="C34" s="22">
        <v>20</v>
      </c>
      <c r="D34" s="22">
        <v>20</v>
      </c>
      <c r="E34" s="23">
        <f t="shared" si="4"/>
        <v>40</v>
      </c>
      <c r="F34" s="53" t="s">
        <v>12</v>
      </c>
      <c r="G34" s="52">
        <v>3</v>
      </c>
      <c r="H34" s="36">
        <v>40</v>
      </c>
      <c r="I34" s="32">
        <v>20</v>
      </c>
      <c r="J34" s="37">
        <v>20</v>
      </c>
      <c r="K34" s="38">
        <v>3</v>
      </c>
      <c r="L34" s="119"/>
      <c r="M34" s="37"/>
      <c r="N34" s="39"/>
      <c r="O34" s="32"/>
      <c r="P34" s="37"/>
      <c r="Q34" s="38"/>
      <c r="R34" s="119"/>
      <c r="S34" s="37"/>
      <c r="T34" s="39"/>
      <c r="U34" s="120"/>
      <c r="V34" s="37"/>
      <c r="W34" s="38"/>
      <c r="X34" s="37"/>
      <c r="Y34" s="143"/>
      <c r="Z34" s="38"/>
    </row>
    <row r="35" spans="1:26" x14ac:dyDescent="0.25">
      <c r="A35" s="32">
        <v>3</v>
      </c>
      <c r="B35" s="121" t="s">
        <v>46</v>
      </c>
      <c r="C35" s="22">
        <v>10</v>
      </c>
      <c r="D35" s="22">
        <v>10</v>
      </c>
      <c r="E35" s="23">
        <v>20</v>
      </c>
      <c r="F35" s="24" t="s">
        <v>19</v>
      </c>
      <c r="G35" s="52">
        <v>1</v>
      </c>
      <c r="H35" s="36">
        <v>10</v>
      </c>
      <c r="I35" s="32"/>
      <c r="J35" s="37"/>
      <c r="K35" s="38"/>
      <c r="L35" s="119">
        <v>10</v>
      </c>
      <c r="M35" s="37">
        <v>10</v>
      </c>
      <c r="N35" s="39">
        <v>1</v>
      </c>
      <c r="O35" s="32"/>
      <c r="P35" s="37"/>
      <c r="Q35" s="38"/>
      <c r="R35" s="119"/>
      <c r="S35" s="37"/>
      <c r="T35" s="39"/>
      <c r="U35" s="120"/>
      <c r="V35" s="37"/>
      <c r="W35" s="38"/>
      <c r="X35" s="37"/>
      <c r="Y35" s="143"/>
      <c r="Z35" s="38"/>
    </row>
    <row r="36" spans="1:26" x14ac:dyDescent="0.25">
      <c r="A36" s="32">
        <v>4</v>
      </c>
      <c r="B36" s="97" t="s">
        <v>47</v>
      </c>
      <c r="C36" s="22">
        <f t="shared" si="3"/>
        <v>30</v>
      </c>
      <c r="D36" s="22">
        <f t="shared" si="3"/>
        <v>0</v>
      </c>
      <c r="E36" s="23">
        <f t="shared" si="4"/>
        <v>30</v>
      </c>
      <c r="F36" s="24" t="s">
        <v>19</v>
      </c>
      <c r="G36" s="52">
        <v>2</v>
      </c>
      <c r="H36" s="36">
        <v>20</v>
      </c>
      <c r="I36" s="32"/>
      <c r="J36" s="37"/>
      <c r="K36" s="38"/>
      <c r="L36" s="37"/>
      <c r="M36" s="37"/>
      <c r="N36" s="39"/>
      <c r="O36" s="32">
        <v>30</v>
      </c>
      <c r="P36" s="37">
        <v>0</v>
      </c>
      <c r="Q36" s="38">
        <v>2</v>
      </c>
      <c r="R36" s="37"/>
      <c r="S36" s="37"/>
      <c r="T36" s="39"/>
      <c r="U36" s="32"/>
      <c r="V36" s="37"/>
      <c r="W36" s="38"/>
      <c r="X36" s="37"/>
      <c r="Y36" s="143"/>
      <c r="Z36" s="38"/>
    </row>
    <row r="37" spans="1:26" ht="25.5" x14ac:dyDescent="0.25">
      <c r="A37" s="20">
        <v>5</v>
      </c>
      <c r="B37" s="97" t="s">
        <v>48</v>
      </c>
      <c r="C37" s="22">
        <v>15</v>
      </c>
      <c r="D37" s="22">
        <f t="shared" si="3"/>
        <v>0</v>
      </c>
      <c r="E37" s="23">
        <f t="shared" si="4"/>
        <v>15</v>
      </c>
      <c r="F37" s="24" t="s">
        <v>19</v>
      </c>
      <c r="G37" s="52">
        <v>1</v>
      </c>
      <c r="H37" s="36">
        <v>10</v>
      </c>
      <c r="I37" s="32">
        <v>15</v>
      </c>
      <c r="J37" s="37">
        <v>0</v>
      </c>
      <c r="K37" s="38">
        <v>1</v>
      </c>
      <c r="L37" s="37"/>
      <c r="M37" s="37"/>
      <c r="N37" s="39"/>
      <c r="O37" s="32"/>
      <c r="P37" s="37"/>
      <c r="Q37" s="38"/>
      <c r="R37" s="37"/>
      <c r="S37" s="37"/>
      <c r="T37" s="39"/>
      <c r="U37" s="32"/>
      <c r="V37" s="37"/>
      <c r="W37" s="38"/>
      <c r="X37" s="37"/>
      <c r="Y37" s="143"/>
      <c r="Z37" s="38"/>
    </row>
    <row r="38" spans="1:26" ht="25.5" x14ac:dyDescent="0.25">
      <c r="A38" s="32">
        <v>6</v>
      </c>
      <c r="B38" s="97" t="s">
        <v>49</v>
      </c>
      <c r="C38" s="22">
        <v>15</v>
      </c>
      <c r="D38" s="22">
        <f t="shared" si="3"/>
        <v>0</v>
      </c>
      <c r="E38" s="23">
        <f t="shared" si="4"/>
        <v>15</v>
      </c>
      <c r="F38" s="24" t="s">
        <v>19</v>
      </c>
      <c r="G38" s="52">
        <v>1</v>
      </c>
      <c r="H38" s="36">
        <v>10</v>
      </c>
      <c r="I38" s="32"/>
      <c r="J38" s="37"/>
      <c r="K38" s="38"/>
      <c r="L38" s="37">
        <v>15</v>
      </c>
      <c r="M38" s="37">
        <v>0</v>
      </c>
      <c r="N38" s="39">
        <v>1</v>
      </c>
      <c r="O38" s="32"/>
      <c r="P38" s="37"/>
      <c r="Q38" s="38"/>
      <c r="R38" s="37"/>
      <c r="S38" s="37"/>
      <c r="T38" s="39"/>
      <c r="U38" s="32"/>
      <c r="V38" s="37"/>
      <c r="W38" s="38"/>
      <c r="X38" s="37"/>
      <c r="Y38" s="143"/>
      <c r="Z38" s="38"/>
    </row>
    <row r="39" spans="1:26" x14ac:dyDescent="0.25">
      <c r="A39" s="335"/>
      <c r="B39" s="345"/>
      <c r="C39" s="346"/>
      <c r="D39" s="104"/>
      <c r="E39" s="105"/>
      <c r="F39" s="53"/>
      <c r="G39" s="52"/>
      <c r="H39" s="347"/>
      <c r="I39" s="32"/>
      <c r="J39" s="37"/>
      <c r="K39" s="38"/>
      <c r="L39" s="37"/>
      <c r="M39" s="37"/>
      <c r="N39" s="39"/>
      <c r="O39" s="32"/>
      <c r="P39" s="37"/>
      <c r="Q39" s="38"/>
      <c r="R39" s="37"/>
      <c r="S39" s="37"/>
      <c r="T39" s="39"/>
      <c r="U39" s="32"/>
      <c r="V39" s="37"/>
      <c r="W39" s="38"/>
      <c r="X39" s="37"/>
      <c r="Y39" s="143"/>
      <c r="Z39" s="38"/>
    </row>
    <row r="40" spans="1:26" x14ac:dyDescent="0.25">
      <c r="A40" s="32"/>
      <c r="B40" s="106" t="s">
        <v>41</v>
      </c>
      <c r="C40" s="123">
        <f>SUM(C33:C39)</f>
        <v>120</v>
      </c>
      <c r="D40" s="123">
        <f>SUM(D33:D39)</f>
        <v>60</v>
      </c>
      <c r="E40" s="123">
        <f>SUM(E33:E39)</f>
        <v>180</v>
      </c>
      <c r="F40" s="107"/>
      <c r="G40" s="35">
        <f>SUM(G33:G39)</f>
        <v>13</v>
      </c>
      <c r="H40" s="107">
        <f>SUM(H33:H39)</f>
        <v>150</v>
      </c>
      <c r="I40" s="108">
        <f t="shared" ref="I40:N40" si="5">SUM(I33:I39)</f>
        <v>50</v>
      </c>
      <c r="J40" s="35">
        <f t="shared" si="5"/>
        <v>35</v>
      </c>
      <c r="K40" s="35">
        <f t="shared" si="5"/>
        <v>6</v>
      </c>
      <c r="L40" s="35">
        <f t="shared" si="5"/>
        <v>40</v>
      </c>
      <c r="M40" s="35">
        <f t="shared" si="5"/>
        <v>25</v>
      </c>
      <c r="N40" s="109">
        <f t="shared" si="5"/>
        <v>5</v>
      </c>
      <c r="O40" s="108">
        <f t="shared" ref="O40:Z40" si="6">SUM(O33:O36)</f>
        <v>30</v>
      </c>
      <c r="P40" s="35">
        <f t="shared" si="6"/>
        <v>0</v>
      </c>
      <c r="Q40" s="35">
        <f t="shared" si="6"/>
        <v>2</v>
      </c>
      <c r="R40" s="35">
        <f t="shared" si="6"/>
        <v>0</v>
      </c>
      <c r="S40" s="35">
        <f t="shared" si="6"/>
        <v>0</v>
      </c>
      <c r="T40" s="109">
        <f t="shared" si="6"/>
        <v>0</v>
      </c>
      <c r="U40" s="108">
        <f t="shared" si="6"/>
        <v>0</v>
      </c>
      <c r="V40" s="35">
        <f t="shared" si="6"/>
        <v>0</v>
      </c>
      <c r="W40" s="35">
        <f t="shared" si="6"/>
        <v>0</v>
      </c>
      <c r="X40" s="35">
        <f t="shared" si="6"/>
        <v>0</v>
      </c>
      <c r="Y40" s="107">
        <f t="shared" si="6"/>
        <v>0</v>
      </c>
      <c r="Z40" s="35">
        <f t="shared" si="6"/>
        <v>0</v>
      </c>
    </row>
    <row r="41" spans="1:26" ht="15.75" thickBot="1" x14ac:dyDescent="0.3">
      <c r="A41" s="124"/>
      <c r="B41" s="125" t="s">
        <v>28</v>
      </c>
      <c r="C41" s="126">
        <f>C40/E40</f>
        <v>0.66666666666666663</v>
      </c>
      <c r="D41" s="126">
        <f>D40/E40</f>
        <v>0.33333333333333331</v>
      </c>
      <c r="E41" s="127"/>
      <c r="F41" s="128"/>
      <c r="G41" s="128"/>
      <c r="H41" s="129"/>
      <c r="I41" s="130"/>
      <c r="J41" s="128"/>
      <c r="K41" s="128"/>
      <c r="L41" s="128"/>
      <c r="M41" s="128"/>
      <c r="N41" s="129"/>
      <c r="O41" s="130"/>
      <c r="P41" s="128"/>
      <c r="Q41" s="128"/>
      <c r="R41" s="128"/>
      <c r="S41" s="128"/>
      <c r="T41" s="129"/>
      <c r="U41" s="130"/>
      <c r="V41" s="128"/>
      <c r="W41" s="128"/>
      <c r="X41" s="128"/>
      <c r="Y41" s="128"/>
      <c r="Z41" s="35"/>
    </row>
    <row r="42" spans="1:26" ht="15.75" thickBot="1" x14ac:dyDescent="0.3">
      <c r="A42" s="114" t="s">
        <v>50</v>
      </c>
      <c r="B42" s="434" t="s">
        <v>140</v>
      </c>
      <c r="C42" s="133"/>
      <c r="D42" s="134"/>
      <c r="E42" s="135"/>
      <c r="F42" s="134"/>
      <c r="G42" s="348"/>
      <c r="H42" s="136"/>
      <c r="I42" s="137"/>
      <c r="J42" s="136"/>
      <c r="K42" s="136"/>
      <c r="L42" s="136"/>
      <c r="M42" s="136"/>
      <c r="N42" s="138"/>
      <c r="O42" s="137"/>
      <c r="P42" s="136"/>
      <c r="Q42" s="136"/>
      <c r="R42" s="136"/>
      <c r="S42" s="136"/>
      <c r="T42" s="138"/>
      <c r="U42" s="137"/>
      <c r="V42" s="136"/>
      <c r="W42" s="136"/>
      <c r="X42" s="136"/>
      <c r="Y42" s="136"/>
      <c r="Z42" s="349"/>
    </row>
    <row r="43" spans="1:26" x14ac:dyDescent="0.25">
      <c r="A43" s="20">
        <v>1</v>
      </c>
      <c r="B43" s="117" t="s">
        <v>141</v>
      </c>
      <c r="C43" s="22">
        <v>20</v>
      </c>
      <c r="D43" s="22">
        <f t="shared" ref="C43:D46" si="7">J43+M43+P43+S43+V43+Y43</f>
        <v>10</v>
      </c>
      <c r="E43" s="23">
        <f>C43+D43</f>
        <v>30</v>
      </c>
      <c r="F43" s="24" t="s">
        <v>19</v>
      </c>
      <c r="G43" s="52">
        <v>2</v>
      </c>
      <c r="H43" s="25">
        <v>30</v>
      </c>
      <c r="I43" s="26"/>
      <c r="J43" s="27"/>
      <c r="K43" s="28"/>
      <c r="L43" s="27">
        <v>20</v>
      </c>
      <c r="M43" s="27">
        <v>10</v>
      </c>
      <c r="N43" s="29">
        <v>2</v>
      </c>
      <c r="O43" s="26"/>
      <c r="P43" s="27"/>
      <c r="Q43" s="28"/>
      <c r="R43" s="27"/>
      <c r="S43" s="27"/>
      <c r="T43" s="29"/>
      <c r="U43" s="26"/>
      <c r="V43" s="27"/>
      <c r="W43" s="28"/>
      <c r="X43" s="140"/>
      <c r="Y43" s="330"/>
      <c r="Z43" s="38"/>
    </row>
    <row r="44" spans="1:26" x14ac:dyDescent="0.25">
      <c r="A44" s="20">
        <v>2</v>
      </c>
      <c r="B44" s="117" t="s">
        <v>142</v>
      </c>
      <c r="C44" s="22">
        <v>5</v>
      </c>
      <c r="D44" s="22">
        <v>25</v>
      </c>
      <c r="E44" s="23">
        <v>30</v>
      </c>
      <c r="F44" s="24" t="s">
        <v>19</v>
      </c>
      <c r="G44" s="52">
        <v>2</v>
      </c>
      <c r="H44" s="25">
        <v>30</v>
      </c>
      <c r="I44" s="20">
        <v>5</v>
      </c>
      <c r="J44" s="93">
        <v>25</v>
      </c>
      <c r="K44" s="94">
        <v>2</v>
      </c>
      <c r="L44" s="93"/>
      <c r="M44" s="93"/>
      <c r="N44" s="95"/>
      <c r="O44" s="20"/>
      <c r="P44" s="93"/>
      <c r="Q44" s="94"/>
      <c r="R44" s="93"/>
      <c r="S44" s="93"/>
      <c r="T44" s="95"/>
      <c r="U44" s="20"/>
      <c r="V44" s="93"/>
      <c r="W44" s="94"/>
      <c r="X44" s="141"/>
      <c r="Y44" s="342"/>
      <c r="Z44" s="38"/>
    </row>
    <row r="45" spans="1:26" ht="25.5" x14ac:dyDescent="0.25">
      <c r="A45" s="32">
        <v>3</v>
      </c>
      <c r="B45" s="97" t="s">
        <v>143</v>
      </c>
      <c r="C45" s="22">
        <f t="shared" si="7"/>
        <v>30</v>
      </c>
      <c r="D45" s="22">
        <f t="shared" si="7"/>
        <v>60</v>
      </c>
      <c r="E45" s="23">
        <f>C45+D45</f>
        <v>90</v>
      </c>
      <c r="F45" s="53" t="s">
        <v>12</v>
      </c>
      <c r="G45" s="52">
        <v>7</v>
      </c>
      <c r="H45" s="25">
        <v>90</v>
      </c>
      <c r="I45" s="32"/>
      <c r="J45" s="37"/>
      <c r="K45" s="38"/>
      <c r="L45" s="37">
        <v>10</v>
      </c>
      <c r="M45" s="37">
        <v>20</v>
      </c>
      <c r="N45" s="39">
        <v>2</v>
      </c>
      <c r="O45" s="32">
        <v>10</v>
      </c>
      <c r="P45" s="37">
        <v>20</v>
      </c>
      <c r="Q45" s="38">
        <v>2</v>
      </c>
      <c r="R45" s="37">
        <v>10</v>
      </c>
      <c r="S45" s="37">
        <v>20</v>
      </c>
      <c r="T45" s="10">
        <v>3</v>
      </c>
      <c r="U45" s="32"/>
      <c r="V45" s="37"/>
      <c r="W45" s="38"/>
      <c r="X45" s="142"/>
      <c r="Y45" s="143"/>
      <c r="Z45" s="38"/>
    </row>
    <row r="46" spans="1:26" ht="25.5" x14ac:dyDescent="0.25">
      <c r="A46" s="32">
        <v>4</v>
      </c>
      <c r="B46" s="97" t="s">
        <v>144</v>
      </c>
      <c r="C46" s="22">
        <f t="shared" si="7"/>
        <v>20</v>
      </c>
      <c r="D46" s="22">
        <f t="shared" si="7"/>
        <v>10</v>
      </c>
      <c r="E46" s="23">
        <f>C46+D46</f>
        <v>30</v>
      </c>
      <c r="F46" s="24" t="s">
        <v>19</v>
      </c>
      <c r="G46" s="52">
        <v>2</v>
      </c>
      <c r="H46" s="25">
        <v>30</v>
      </c>
      <c r="I46" s="32"/>
      <c r="J46" s="37"/>
      <c r="K46" s="38"/>
      <c r="L46" s="37"/>
      <c r="M46" s="37"/>
      <c r="N46" s="38"/>
      <c r="O46" s="32">
        <v>20</v>
      </c>
      <c r="P46" s="37">
        <v>10</v>
      </c>
      <c r="Q46" s="38">
        <v>2</v>
      </c>
      <c r="R46" s="37"/>
      <c r="S46" s="143"/>
      <c r="T46" s="144"/>
      <c r="U46" s="145"/>
      <c r="V46" s="102"/>
      <c r="W46" s="102"/>
      <c r="X46" s="142"/>
      <c r="Y46" s="143"/>
      <c r="Z46" s="38"/>
    </row>
    <row r="47" spans="1:26" ht="25.5" x14ac:dyDescent="0.25">
      <c r="A47" s="32">
        <v>5</v>
      </c>
      <c r="B47" s="97" t="s">
        <v>145</v>
      </c>
      <c r="C47" s="22">
        <v>5</v>
      </c>
      <c r="D47" s="22">
        <v>20</v>
      </c>
      <c r="E47" s="23">
        <v>25</v>
      </c>
      <c r="F47" s="24" t="s">
        <v>19</v>
      </c>
      <c r="G47" s="52">
        <v>2</v>
      </c>
      <c r="H47" s="25">
        <v>25</v>
      </c>
      <c r="I47" s="32"/>
      <c r="J47" s="37"/>
      <c r="K47" s="38"/>
      <c r="L47" s="37">
        <v>3</v>
      </c>
      <c r="M47" s="37">
        <v>10</v>
      </c>
      <c r="N47" s="38">
        <v>1</v>
      </c>
      <c r="O47" s="32"/>
      <c r="P47" s="37"/>
      <c r="Q47" s="38"/>
      <c r="R47" s="37">
        <v>2</v>
      </c>
      <c r="S47" s="143">
        <v>10</v>
      </c>
      <c r="T47" s="144">
        <v>1</v>
      </c>
      <c r="U47" s="145"/>
      <c r="V47" s="102"/>
      <c r="W47" s="102"/>
      <c r="X47" s="142"/>
      <c r="Y47" s="143"/>
      <c r="Z47" s="38"/>
    </row>
    <row r="48" spans="1:26" x14ac:dyDescent="0.25">
      <c r="A48" s="32"/>
      <c r="B48" s="122"/>
      <c r="C48" s="104"/>
      <c r="D48" s="104"/>
      <c r="E48" s="105"/>
      <c r="F48" s="53"/>
      <c r="G48" s="52"/>
      <c r="H48" s="350"/>
      <c r="I48" s="32"/>
      <c r="J48" s="37"/>
      <c r="K48" s="38"/>
      <c r="L48" s="37"/>
      <c r="M48" s="37"/>
      <c r="N48" s="38"/>
      <c r="O48" s="32"/>
      <c r="P48" s="37"/>
      <c r="Q48" s="38"/>
      <c r="R48" s="37"/>
      <c r="S48" s="37"/>
      <c r="T48" s="144"/>
      <c r="U48" s="145"/>
      <c r="V48" s="102"/>
      <c r="W48" s="102"/>
      <c r="X48" s="142"/>
      <c r="Y48" s="143"/>
      <c r="Z48" s="38"/>
    </row>
    <row r="49" spans="1:26" x14ac:dyDescent="0.25">
      <c r="A49" s="32"/>
      <c r="B49" s="106" t="s">
        <v>41</v>
      </c>
      <c r="C49" s="123">
        <f>SUM(C43:C48)</f>
        <v>80</v>
      </c>
      <c r="D49" s="123">
        <f>SUM(D43:D48)</f>
        <v>125</v>
      </c>
      <c r="E49" s="146">
        <f>SUM(E43:E48)</f>
        <v>205</v>
      </c>
      <c r="F49" s="107"/>
      <c r="G49" s="35">
        <f>SUM(G43:G48)</f>
        <v>15</v>
      </c>
      <c r="H49" s="107">
        <f>SUM(H43:H48)</f>
        <v>205</v>
      </c>
      <c r="I49" s="108">
        <f t="shared" ref="I49:Z49" si="8">SUM(I43:I46)</f>
        <v>5</v>
      </c>
      <c r="J49" s="35">
        <f t="shared" si="8"/>
        <v>25</v>
      </c>
      <c r="K49" s="35">
        <f t="shared" si="8"/>
        <v>2</v>
      </c>
      <c r="L49" s="35">
        <f t="shared" si="8"/>
        <v>30</v>
      </c>
      <c r="M49" s="35">
        <f t="shared" si="8"/>
        <v>30</v>
      </c>
      <c r="N49" s="35">
        <f>SUM(N43:N48)</f>
        <v>5</v>
      </c>
      <c r="O49" s="108">
        <f t="shared" si="8"/>
        <v>30</v>
      </c>
      <c r="P49" s="35">
        <f t="shared" si="8"/>
        <v>30</v>
      </c>
      <c r="Q49" s="35">
        <f t="shared" si="8"/>
        <v>4</v>
      </c>
      <c r="R49" s="35">
        <f t="shared" si="8"/>
        <v>10</v>
      </c>
      <c r="S49" s="35">
        <f t="shared" si="8"/>
        <v>20</v>
      </c>
      <c r="T49" s="35">
        <v>4</v>
      </c>
      <c r="U49" s="108">
        <f t="shared" si="8"/>
        <v>0</v>
      </c>
      <c r="V49" s="35">
        <f t="shared" si="8"/>
        <v>0</v>
      </c>
      <c r="W49" s="35">
        <v>0</v>
      </c>
      <c r="X49" s="35">
        <f t="shared" si="8"/>
        <v>0</v>
      </c>
      <c r="Y49" s="107">
        <f t="shared" si="8"/>
        <v>0</v>
      </c>
      <c r="Z49" s="35">
        <f t="shared" si="8"/>
        <v>0</v>
      </c>
    </row>
    <row r="50" spans="1:26" ht="15.75" thickBot="1" x14ac:dyDescent="0.3">
      <c r="A50" s="124"/>
      <c r="B50" s="125" t="s">
        <v>28</v>
      </c>
      <c r="C50" s="126">
        <f>C49/E49</f>
        <v>0.3902439024390244</v>
      </c>
      <c r="D50" s="126">
        <f>D49/E49</f>
        <v>0.6097560975609756</v>
      </c>
      <c r="E50" s="147"/>
      <c r="F50" s="128"/>
      <c r="G50" s="128"/>
      <c r="H50" s="128"/>
      <c r="I50" s="148"/>
      <c r="J50" s="149"/>
      <c r="K50" s="149"/>
      <c r="L50" s="149"/>
      <c r="M50" s="149"/>
      <c r="N50" s="150"/>
      <c r="O50" s="148"/>
      <c r="P50" s="149"/>
      <c r="Q50" s="149"/>
      <c r="R50" s="149"/>
      <c r="S50" s="149"/>
      <c r="T50" s="150"/>
      <c r="U50" s="148"/>
      <c r="V50" s="149"/>
      <c r="W50" s="149"/>
      <c r="X50" s="149"/>
      <c r="Y50" s="150"/>
      <c r="Z50" s="35"/>
    </row>
    <row r="51" spans="1:26" ht="15.75" thickBot="1" x14ac:dyDescent="0.3">
      <c r="A51" s="12"/>
      <c r="B51" s="434" t="s">
        <v>57</v>
      </c>
      <c r="C51" s="152"/>
      <c r="D51" s="153"/>
      <c r="E51" s="153"/>
      <c r="F51" s="153"/>
      <c r="G51" s="153"/>
      <c r="H51" s="153"/>
      <c r="I51" s="154"/>
      <c r="J51" s="153"/>
      <c r="K51" s="153"/>
      <c r="L51" s="153"/>
      <c r="M51" s="153"/>
      <c r="N51" s="155"/>
      <c r="O51" s="154"/>
      <c r="P51" s="153"/>
      <c r="Q51" s="153"/>
      <c r="R51" s="153"/>
      <c r="S51" s="153"/>
      <c r="T51" s="155"/>
      <c r="U51" s="154"/>
      <c r="V51" s="153"/>
      <c r="W51" s="153"/>
      <c r="X51" s="153"/>
      <c r="Y51" s="153"/>
      <c r="Z51" s="351"/>
    </row>
    <row r="52" spans="1:26" x14ac:dyDescent="0.25">
      <c r="A52" s="157">
        <v>1</v>
      </c>
      <c r="B52" s="158" t="s">
        <v>58</v>
      </c>
      <c r="C52" s="22">
        <v>3</v>
      </c>
      <c r="D52" s="22">
        <v>36</v>
      </c>
      <c r="E52" s="23">
        <f>C52+D52</f>
        <v>39</v>
      </c>
      <c r="F52" s="352" t="s">
        <v>12</v>
      </c>
      <c r="G52" s="353">
        <v>5</v>
      </c>
      <c r="H52" s="45">
        <v>90</v>
      </c>
      <c r="I52" s="26">
        <v>3</v>
      </c>
      <c r="J52" s="27">
        <v>12</v>
      </c>
      <c r="K52" s="160">
        <v>2</v>
      </c>
      <c r="L52" s="27">
        <v>0</v>
      </c>
      <c r="M52" s="27">
        <v>12</v>
      </c>
      <c r="N52" s="161">
        <v>1</v>
      </c>
      <c r="O52" s="26">
        <v>0</v>
      </c>
      <c r="P52" s="27">
        <v>12</v>
      </c>
      <c r="Q52" s="160">
        <v>2</v>
      </c>
      <c r="R52" s="27"/>
      <c r="S52" s="27"/>
      <c r="T52" s="161"/>
      <c r="U52" s="26"/>
      <c r="V52" s="27"/>
      <c r="W52" s="160"/>
      <c r="X52" s="27"/>
      <c r="Y52" s="330"/>
      <c r="Z52" s="46"/>
    </row>
    <row r="53" spans="1:26" ht="25.5" x14ac:dyDescent="0.25">
      <c r="A53" s="42">
        <v>2</v>
      </c>
      <c r="B53" s="43" t="s">
        <v>59</v>
      </c>
      <c r="C53" s="22">
        <v>3</v>
      </c>
      <c r="D53" s="22">
        <v>36</v>
      </c>
      <c r="E53" s="23">
        <f t="shared" ref="E53:E73" si="9">C53+D53</f>
        <v>39</v>
      </c>
      <c r="F53" s="44" t="s">
        <v>12</v>
      </c>
      <c r="G53" s="353">
        <v>5</v>
      </c>
      <c r="H53" s="45">
        <v>90</v>
      </c>
      <c r="I53" s="32">
        <v>3</v>
      </c>
      <c r="J53" s="37">
        <v>12</v>
      </c>
      <c r="K53" s="46">
        <v>2</v>
      </c>
      <c r="L53" s="37">
        <v>0</v>
      </c>
      <c r="M53" s="37">
        <v>12</v>
      </c>
      <c r="N53" s="47">
        <v>1</v>
      </c>
      <c r="O53" s="32">
        <v>0</v>
      </c>
      <c r="P53" s="37">
        <v>12</v>
      </c>
      <c r="Q53" s="46">
        <v>2</v>
      </c>
      <c r="R53" s="37"/>
      <c r="S53" s="37"/>
      <c r="T53" s="47"/>
      <c r="U53" s="32"/>
      <c r="V53" s="37"/>
      <c r="W53" s="46"/>
      <c r="X53" s="37"/>
      <c r="Y53" s="143"/>
      <c r="Z53" s="46"/>
    </row>
    <row r="54" spans="1:26" x14ac:dyDescent="0.25">
      <c r="A54" s="42">
        <v>3</v>
      </c>
      <c r="B54" s="43" t="s">
        <v>60</v>
      </c>
      <c r="C54" s="22">
        <v>3</v>
      </c>
      <c r="D54" s="22">
        <v>36</v>
      </c>
      <c r="E54" s="23">
        <f t="shared" si="9"/>
        <v>39</v>
      </c>
      <c r="F54" s="44" t="s">
        <v>12</v>
      </c>
      <c r="G54" s="353">
        <v>5</v>
      </c>
      <c r="H54" s="45">
        <v>90</v>
      </c>
      <c r="I54" s="32"/>
      <c r="J54" s="37"/>
      <c r="K54" s="46"/>
      <c r="L54" s="37">
        <v>3</v>
      </c>
      <c r="M54" s="37">
        <v>9</v>
      </c>
      <c r="N54" s="47">
        <v>1</v>
      </c>
      <c r="O54" s="32">
        <v>0</v>
      </c>
      <c r="P54" s="37">
        <v>9</v>
      </c>
      <c r="Q54" s="46">
        <v>1</v>
      </c>
      <c r="R54" s="37">
        <v>0</v>
      </c>
      <c r="S54" s="37">
        <v>9</v>
      </c>
      <c r="T54" s="47">
        <v>1</v>
      </c>
      <c r="U54" s="32">
        <v>0</v>
      </c>
      <c r="V54" s="37">
        <v>9</v>
      </c>
      <c r="W54" s="166">
        <v>2</v>
      </c>
      <c r="X54" s="37"/>
      <c r="Y54" s="143"/>
      <c r="Z54" s="46"/>
    </row>
    <row r="55" spans="1:26" x14ac:dyDescent="0.25">
      <c r="A55" s="42">
        <v>4</v>
      </c>
      <c r="B55" s="43" t="s">
        <v>61</v>
      </c>
      <c r="C55" s="22">
        <v>3</v>
      </c>
      <c r="D55" s="22">
        <v>12</v>
      </c>
      <c r="E55" s="23">
        <f t="shared" si="9"/>
        <v>15</v>
      </c>
      <c r="F55" s="24" t="s">
        <v>19</v>
      </c>
      <c r="G55" s="353">
        <v>2</v>
      </c>
      <c r="H55" s="45">
        <v>32</v>
      </c>
      <c r="I55" s="32">
        <v>3</v>
      </c>
      <c r="J55" s="37">
        <v>12</v>
      </c>
      <c r="K55" s="46">
        <v>2</v>
      </c>
      <c r="L55" s="37"/>
      <c r="M55" s="37"/>
      <c r="N55" s="47"/>
      <c r="O55" s="32"/>
      <c r="P55" s="37"/>
      <c r="Q55" s="46"/>
      <c r="R55" s="37"/>
      <c r="S55" s="37"/>
      <c r="T55" s="47"/>
      <c r="U55" s="32"/>
      <c r="V55" s="37"/>
      <c r="W55" s="46"/>
      <c r="X55" s="37"/>
      <c r="Y55" s="143"/>
      <c r="Z55" s="46"/>
    </row>
    <row r="56" spans="1:26" ht="25.5" x14ac:dyDescent="0.25">
      <c r="A56" s="42">
        <v>5</v>
      </c>
      <c r="B56" s="167" t="s">
        <v>146</v>
      </c>
      <c r="C56" s="22">
        <v>3</v>
      </c>
      <c r="D56" s="22">
        <v>6</v>
      </c>
      <c r="E56" s="23">
        <f t="shared" si="9"/>
        <v>9</v>
      </c>
      <c r="F56" s="24" t="s">
        <v>19</v>
      </c>
      <c r="G56" s="353">
        <v>1</v>
      </c>
      <c r="H56" s="45">
        <v>15</v>
      </c>
      <c r="I56" s="32"/>
      <c r="J56" s="37"/>
      <c r="K56" s="46"/>
      <c r="L56" s="102"/>
      <c r="M56" s="102"/>
      <c r="N56" s="168"/>
      <c r="O56" s="32"/>
      <c r="P56" s="37"/>
      <c r="Q56" s="46"/>
      <c r="R56" s="37">
        <v>3</v>
      </c>
      <c r="S56" s="37">
        <v>6</v>
      </c>
      <c r="T56" s="47">
        <v>1</v>
      </c>
      <c r="U56" s="32"/>
      <c r="V56" s="37"/>
      <c r="W56" s="46"/>
      <c r="X56" s="37"/>
      <c r="Y56" s="143"/>
      <c r="Z56" s="46"/>
    </row>
    <row r="57" spans="1:26" x14ac:dyDescent="0.25">
      <c r="A57" s="42">
        <v>6</v>
      </c>
      <c r="B57" s="167" t="s">
        <v>62</v>
      </c>
      <c r="C57" s="22">
        <v>3</v>
      </c>
      <c r="D57" s="22">
        <v>6</v>
      </c>
      <c r="E57" s="23">
        <f t="shared" si="9"/>
        <v>9</v>
      </c>
      <c r="F57" s="24" t="s">
        <v>19</v>
      </c>
      <c r="G57" s="353">
        <v>1</v>
      </c>
      <c r="H57" s="45">
        <v>15</v>
      </c>
      <c r="I57" s="32"/>
      <c r="J57" s="37"/>
      <c r="K57" s="46"/>
      <c r="L57" s="102"/>
      <c r="M57" s="102"/>
      <c r="N57" s="168"/>
      <c r="O57" s="32"/>
      <c r="P57" s="37"/>
      <c r="Q57" s="46"/>
      <c r="R57" s="37">
        <v>3</v>
      </c>
      <c r="S57" s="37">
        <v>6</v>
      </c>
      <c r="T57" s="47">
        <v>1</v>
      </c>
      <c r="U57" s="32"/>
      <c r="V57" s="37"/>
      <c r="W57" s="46"/>
      <c r="X57" s="37"/>
      <c r="Y57" s="143"/>
      <c r="Z57" s="46"/>
    </row>
    <row r="58" spans="1:26" x14ac:dyDescent="0.25">
      <c r="A58" s="42">
        <v>7</v>
      </c>
      <c r="B58" s="43" t="s">
        <v>64</v>
      </c>
      <c r="C58" s="22">
        <v>12</v>
      </c>
      <c r="D58" s="22">
        <v>6</v>
      </c>
      <c r="E58" s="23">
        <f t="shared" si="9"/>
        <v>18</v>
      </c>
      <c r="F58" s="24" t="s">
        <v>19</v>
      </c>
      <c r="G58" s="353">
        <v>2</v>
      </c>
      <c r="H58" s="45">
        <v>32</v>
      </c>
      <c r="I58" s="32">
        <v>12</v>
      </c>
      <c r="J58" s="37">
        <v>6</v>
      </c>
      <c r="K58" s="46">
        <v>2</v>
      </c>
      <c r="L58" s="37"/>
      <c r="M58" s="37"/>
      <c r="N58" s="47"/>
      <c r="O58" s="32"/>
      <c r="P58" s="37"/>
      <c r="Q58" s="46"/>
      <c r="R58" s="37"/>
      <c r="S58" s="37"/>
      <c r="T58" s="47"/>
      <c r="U58" s="32"/>
      <c r="V58" s="37"/>
      <c r="W58" s="46"/>
      <c r="X58" s="37"/>
      <c r="Y58" s="143"/>
      <c r="Z58" s="46"/>
    </row>
    <row r="59" spans="1:26" ht="25.5" x14ac:dyDescent="0.25">
      <c r="A59" s="42">
        <v>8</v>
      </c>
      <c r="B59" s="43" t="s">
        <v>65</v>
      </c>
      <c r="C59" s="22">
        <v>9</v>
      </c>
      <c r="D59" s="22">
        <f>J59+M59+P59+S59+V59+Y59</f>
        <v>0</v>
      </c>
      <c r="E59" s="23">
        <f t="shared" si="9"/>
        <v>9</v>
      </c>
      <c r="F59" s="24" t="s">
        <v>19</v>
      </c>
      <c r="G59" s="353">
        <v>1</v>
      </c>
      <c r="H59" s="45">
        <v>20</v>
      </c>
      <c r="I59" s="32">
        <v>9</v>
      </c>
      <c r="J59" s="37">
        <v>0</v>
      </c>
      <c r="K59" s="46">
        <v>1</v>
      </c>
      <c r="L59" s="37"/>
      <c r="M59" s="37"/>
      <c r="N59" s="47"/>
      <c r="O59" s="32"/>
      <c r="P59" s="37"/>
      <c r="Q59" s="46"/>
      <c r="R59" s="37"/>
      <c r="S59" s="37"/>
      <c r="T59" s="47"/>
      <c r="U59" s="32"/>
      <c r="V59" s="37"/>
      <c r="W59" s="46"/>
      <c r="X59" s="37"/>
      <c r="Y59" s="143"/>
      <c r="Z59" s="46"/>
    </row>
    <row r="60" spans="1:26" ht="25.5" x14ac:dyDescent="0.25">
      <c r="A60" s="42">
        <v>9</v>
      </c>
      <c r="B60" s="43" t="s">
        <v>66</v>
      </c>
      <c r="C60" s="22">
        <v>9</v>
      </c>
      <c r="D60" s="22">
        <v>12</v>
      </c>
      <c r="E60" s="23">
        <f t="shared" si="9"/>
        <v>21</v>
      </c>
      <c r="F60" s="24" t="s">
        <v>19</v>
      </c>
      <c r="G60" s="353">
        <v>2</v>
      </c>
      <c r="H60" s="45">
        <v>20</v>
      </c>
      <c r="I60" s="32"/>
      <c r="J60" s="37"/>
      <c r="K60" s="46"/>
      <c r="L60" s="37"/>
      <c r="M60" s="37"/>
      <c r="N60" s="47"/>
      <c r="O60" s="32">
        <v>9</v>
      </c>
      <c r="P60" s="37">
        <v>12</v>
      </c>
      <c r="Q60" s="46">
        <v>2</v>
      </c>
      <c r="R60" s="37"/>
      <c r="S60" s="37"/>
      <c r="T60" s="47"/>
      <c r="U60" s="32"/>
      <c r="V60" s="37"/>
      <c r="W60" s="46"/>
      <c r="X60" s="37"/>
      <c r="Y60" s="143"/>
      <c r="Z60" s="46"/>
    </row>
    <row r="61" spans="1:26" x14ac:dyDescent="0.25">
      <c r="A61" s="42">
        <v>10</v>
      </c>
      <c r="B61" s="97" t="s">
        <v>67</v>
      </c>
      <c r="C61" s="22">
        <v>3</v>
      </c>
      <c r="D61" s="22">
        <v>12</v>
      </c>
      <c r="E61" s="23">
        <f t="shared" si="9"/>
        <v>15</v>
      </c>
      <c r="F61" s="24" t="s">
        <v>19</v>
      </c>
      <c r="G61" s="353">
        <v>2</v>
      </c>
      <c r="H61" s="45">
        <v>35</v>
      </c>
      <c r="I61" s="32"/>
      <c r="J61" s="37"/>
      <c r="K61" s="46"/>
      <c r="L61" s="37"/>
      <c r="M61" s="37"/>
      <c r="N61" s="47"/>
      <c r="O61" s="32"/>
      <c r="P61" s="37"/>
      <c r="Q61" s="46"/>
      <c r="R61" s="37"/>
      <c r="S61" s="37"/>
      <c r="T61" s="47"/>
      <c r="U61" s="32"/>
      <c r="V61" s="37"/>
      <c r="W61" s="46"/>
      <c r="X61" s="37">
        <v>3</v>
      </c>
      <c r="Y61" s="143">
        <v>12</v>
      </c>
      <c r="Z61" s="46">
        <v>2</v>
      </c>
    </row>
    <row r="62" spans="1:26" x14ac:dyDescent="0.25">
      <c r="A62" s="42">
        <v>11</v>
      </c>
      <c r="B62" s="170" t="s">
        <v>68</v>
      </c>
      <c r="C62" s="22">
        <v>3</v>
      </c>
      <c r="D62" s="22">
        <v>15</v>
      </c>
      <c r="E62" s="23">
        <f t="shared" si="9"/>
        <v>18</v>
      </c>
      <c r="F62" s="24" t="s">
        <v>19</v>
      </c>
      <c r="G62" s="353">
        <v>2</v>
      </c>
      <c r="H62" s="45">
        <v>32</v>
      </c>
      <c r="I62" s="32">
        <v>3</v>
      </c>
      <c r="J62" s="37">
        <v>15</v>
      </c>
      <c r="K62" s="46">
        <v>2</v>
      </c>
      <c r="L62" s="37"/>
      <c r="M62" s="37"/>
      <c r="N62" s="47"/>
      <c r="O62" s="32"/>
      <c r="P62" s="37"/>
      <c r="Q62" s="46"/>
      <c r="R62" s="37"/>
      <c r="S62" s="37"/>
      <c r="T62" s="47"/>
      <c r="U62" s="32"/>
      <c r="V62" s="37"/>
      <c r="W62" s="46"/>
      <c r="X62" s="37"/>
      <c r="Y62" s="143"/>
      <c r="Z62" s="46"/>
    </row>
    <row r="63" spans="1:26" ht="25.5" x14ac:dyDescent="0.25">
      <c r="A63" s="42">
        <v>12</v>
      </c>
      <c r="B63" s="170" t="s">
        <v>69</v>
      </c>
      <c r="C63" s="22">
        <v>3</v>
      </c>
      <c r="D63" s="22">
        <v>12</v>
      </c>
      <c r="E63" s="23">
        <v>15</v>
      </c>
      <c r="F63" s="24" t="s">
        <v>19</v>
      </c>
      <c r="G63" s="353">
        <v>2</v>
      </c>
      <c r="H63" s="45">
        <v>35</v>
      </c>
      <c r="I63" s="32">
        <v>3</v>
      </c>
      <c r="J63" s="37">
        <v>12</v>
      </c>
      <c r="K63" s="46">
        <v>2</v>
      </c>
      <c r="L63" s="37"/>
      <c r="M63" s="37"/>
      <c r="N63" s="47"/>
      <c r="O63" s="32"/>
      <c r="P63" s="37"/>
      <c r="Q63" s="46"/>
      <c r="R63" s="37"/>
      <c r="S63" s="37"/>
      <c r="T63" s="47"/>
      <c r="U63" s="32"/>
      <c r="V63" s="37"/>
      <c r="W63" s="46"/>
      <c r="X63" s="37"/>
      <c r="Y63" s="143"/>
      <c r="Z63" s="46"/>
    </row>
    <row r="64" spans="1:26" ht="25.5" x14ac:dyDescent="0.25">
      <c r="A64" s="42">
        <v>13</v>
      </c>
      <c r="B64" s="43" t="s">
        <v>70</v>
      </c>
      <c r="C64" s="22">
        <v>12</v>
      </c>
      <c r="D64" s="22">
        <v>60</v>
      </c>
      <c r="E64" s="23">
        <f t="shared" si="9"/>
        <v>72</v>
      </c>
      <c r="F64" s="44" t="s">
        <v>12</v>
      </c>
      <c r="G64" s="353">
        <v>9</v>
      </c>
      <c r="H64" s="45">
        <v>155</v>
      </c>
      <c r="I64" s="32">
        <v>3</v>
      </c>
      <c r="J64" s="37">
        <v>15</v>
      </c>
      <c r="K64" s="46">
        <v>2</v>
      </c>
      <c r="L64" s="37">
        <v>3</v>
      </c>
      <c r="M64" s="37">
        <v>15</v>
      </c>
      <c r="N64" s="47">
        <v>2</v>
      </c>
      <c r="O64" s="32">
        <v>3</v>
      </c>
      <c r="P64" s="37">
        <v>15</v>
      </c>
      <c r="Q64" s="46">
        <v>2</v>
      </c>
      <c r="R64" s="37">
        <v>3</v>
      </c>
      <c r="S64" s="37">
        <v>15</v>
      </c>
      <c r="T64" s="47">
        <v>3</v>
      </c>
      <c r="U64" s="32"/>
      <c r="V64" s="37"/>
      <c r="W64" s="46"/>
      <c r="X64" s="37"/>
      <c r="Y64" s="143"/>
      <c r="Z64" s="46"/>
    </row>
    <row r="65" spans="1:26" ht="25.5" x14ac:dyDescent="0.25">
      <c r="A65" s="42">
        <v>14</v>
      </c>
      <c r="B65" s="43" t="s">
        <v>71</v>
      </c>
      <c r="C65" s="22">
        <v>9</v>
      </c>
      <c r="D65" s="22">
        <v>9</v>
      </c>
      <c r="E65" s="23">
        <f t="shared" si="9"/>
        <v>18</v>
      </c>
      <c r="F65" s="24" t="s">
        <v>19</v>
      </c>
      <c r="G65" s="353">
        <v>2</v>
      </c>
      <c r="H65" s="45">
        <v>32</v>
      </c>
      <c r="I65" s="32"/>
      <c r="J65" s="37"/>
      <c r="K65" s="46"/>
      <c r="L65" s="37"/>
      <c r="M65" s="37"/>
      <c r="N65" s="47"/>
      <c r="O65" s="32">
        <v>9</v>
      </c>
      <c r="P65" s="37">
        <v>9</v>
      </c>
      <c r="Q65" s="46">
        <v>2</v>
      </c>
      <c r="R65" s="37"/>
      <c r="S65" s="37"/>
      <c r="T65" s="47"/>
      <c r="U65" s="32"/>
      <c r="V65" s="37"/>
      <c r="W65" s="46"/>
      <c r="X65" s="37"/>
      <c r="Y65" s="143"/>
      <c r="Z65" s="46"/>
    </row>
    <row r="66" spans="1:26" ht="25.5" x14ac:dyDescent="0.25">
      <c r="A66" s="42">
        <v>15</v>
      </c>
      <c r="B66" s="43" t="s">
        <v>72</v>
      </c>
      <c r="C66" s="22">
        <v>9</v>
      </c>
      <c r="D66" s="22">
        <v>9</v>
      </c>
      <c r="E66" s="23">
        <f t="shared" si="9"/>
        <v>18</v>
      </c>
      <c r="F66" s="24" t="s">
        <v>19</v>
      </c>
      <c r="G66" s="353">
        <v>2</v>
      </c>
      <c r="H66" s="45">
        <v>32</v>
      </c>
      <c r="I66" s="32"/>
      <c r="J66" s="37"/>
      <c r="K66" s="46"/>
      <c r="L66" s="37"/>
      <c r="M66" s="37"/>
      <c r="N66" s="47"/>
      <c r="O66" s="32">
        <v>9</v>
      </c>
      <c r="P66" s="37">
        <v>9</v>
      </c>
      <c r="Q66" s="46">
        <v>2</v>
      </c>
      <c r="R66" s="37"/>
      <c r="S66" s="37"/>
      <c r="T66" s="47"/>
      <c r="U66" s="32"/>
      <c r="V66" s="37"/>
      <c r="W66" s="46"/>
      <c r="X66" s="37"/>
      <c r="Y66" s="143"/>
      <c r="Z66" s="46"/>
    </row>
    <row r="67" spans="1:26" x14ac:dyDescent="0.25">
      <c r="A67" s="42">
        <v>16</v>
      </c>
      <c r="B67" s="43" t="s">
        <v>73</v>
      </c>
      <c r="C67" s="22">
        <v>6</v>
      </c>
      <c r="D67" s="22">
        <v>12</v>
      </c>
      <c r="E67" s="23">
        <v>18</v>
      </c>
      <c r="F67" s="24" t="s">
        <v>19</v>
      </c>
      <c r="G67" s="353">
        <v>2</v>
      </c>
      <c r="H67" s="45">
        <v>32</v>
      </c>
      <c r="I67" s="32"/>
      <c r="J67" s="37"/>
      <c r="K67" s="46"/>
      <c r="L67" s="37"/>
      <c r="M67" s="37"/>
      <c r="N67" s="47"/>
      <c r="O67" s="32"/>
      <c r="P67" s="37"/>
      <c r="Q67" s="46"/>
      <c r="R67" s="37"/>
      <c r="S67" s="37"/>
      <c r="T67" s="47"/>
      <c r="U67" s="32">
        <v>6</v>
      </c>
      <c r="V67" s="37">
        <v>12</v>
      </c>
      <c r="W67" s="46">
        <v>2</v>
      </c>
      <c r="X67" s="37"/>
      <c r="Y67" s="143"/>
      <c r="Z67" s="46"/>
    </row>
    <row r="68" spans="1:26" ht="25.5" x14ac:dyDescent="0.25">
      <c r="A68" s="42">
        <v>17</v>
      </c>
      <c r="B68" s="97" t="s">
        <v>74</v>
      </c>
      <c r="C68" s="22">
        <v>3</v>
      </c>
      <c r="D68" s="22">
        <v>12</v>
      </c>
      <c r="E68" s="23">
        <f t="shared" si="9"/>
        <v>15</v>
      </c>
      <c r="F68" s="24" t="s">
        <v>19</v>
      </c>
      <c r="G68" s="353">
        <v>2</v>
      </c>
      <c r="H68" s="45">
        <v>35</v>
      </c>
      <c r="I68" s="32"/>
      <c r="J68" s="37"/>
      <c r="K68" s="46"/>
      <c r="L68" s="37"/>
      <c r="M68" s="37"/>
      <c r="N68" s="47"/>
      <c r="O68" s="32"/>
      <c r="P68" s="37"/>
      <c r="Q68" s="46"/>
      <c r="R68" s="37"/>
      <c r="S68" s="37"/>
      <c r="T68" s="47"/>
      <c r="U68" s="32">
        <v>3</v>
      </c>
      <c r="V68" s="37">
        <v>12</v>
      </c>
      <c r="W68" s="46">
        <v>2</v>
      </c>
      <c r="X68" s="37"/>
      <c r="Y68" s="143"/>
      <c r="Z68" s="46"/>
    </row>
    <row r="69" spans="1:26" x14ac:dyDescent="0.25">
      <c r="A69" s="331">
        <v>18</v>
      </c>
      <c r="B69" s="43" t="s">
        <v>75</v>
      </c>
      <c r="C69" s="332">
        <v>6</v>
      </c>
      <c r="D69" s="332">
        <v>9</v>
      </c>
      <c r="E69" s="333">
        <v>15</v>
      </c>
      <c r="F69" s="24" t="s">
        <v>19</v>
      </c>
      <c r="G69" s="354">
        <v>2</v>
      </c>
      <c r="H69" s="355">
        <v>35</v>
      </c>
      <c r="I69" s="335"/>
      <c r="J69" s="336"/>
      <c r="K69" s="337"/>
      <c r="L69" s="336"/>
      <c r="M69" s="336"/>
      <c r="N69" s="338"/>
      <c r="O69" s="32"/>
      <c r="P69" s="37"/>
      <c r="Q69" s="46"/>
      <c r="R69" s="336"/>
      <c r="S69" s="336"/>
      <c r="T69" s="338"/>
      <c r="U69" s="32">
        <v>6</v>
      </c>
      <c r="V69" s="37">
        <v>9</v>
      </c>
      <c r="W69" s="46">
        <v>2</v>
      </c>
      <c r="X69" s="356"/>
      <c r="Y69" s="357"/>
      <c r="Z69" s="358"/>
    </row>
    <row r="70" spans="1:26" ht="25.5" x14ac:dyDescent="0.25">
      <c r="A70" s="42">
        <v>19</v>
      </c>
      <c r="B70" s="97" t="s">
        <v>76</v>
      </c>
      <c r="C70" s="22">
        <v>9</v>
      </c>
      <c r="D70" s="22">
        <f>J70+M70+P70+S70+V70+Y70</f>
        <v>0</v>
      </c>
      <c r="E70" s="23">
        <f t="shared" si="9"/>
        <v>9</v>
      </c>
      <c r="F70" s="24" t="s">
        <v>19</v>
      </c>
      <c r="G70" s="353">
        <v>1</v>
      </c>
      <c r="H70" s="45">
        <v>21</v>
      </c>
      <c r="I70" s="32"/>
      <c r="J70" s="37"/>
      <c r="K70" s="46"/>
      <c r="L70" s="37"/>
      <c r="M70" s="37"/>
      <c r="N70" s="47"/>
      <c r="O70" s="32">
        <v>9</v>
      </c>
      <c r="P70" s="37">
        <v>0</v>
      </c>
      <c r="Q70" s="46">
        <v>1</v>
      </c>
      <c r="R70" s="37"/>
      <c r="S70" s="37"/>
      <c r="T70" s="47"/>
      <c r="U70" s="32"/>
      <c r="V70" s="37"/>
      <c r="W70" s="46"/>
      <c r="X70" s="37"/>
      <c r="Y70" s="143"/>
      <c r="Z70" s="339"/>
    </row>
    <row r="71" spans="1:26" x14ac:dyDescent="0.25">
      <c r="A71" s="42">
        <v>20</v>
      </c>
      <c r="B71" s="43" t="s">
        <v>77</v>
      </c>
      <c r="C71" s="22">
        <f>I71+L71+O71+R71+U71+X71</f>
        <v>0</v>
      </c>
      <c r="D71" s="22">
        <v>36</v>
      </c>
      <c r="E71" s="23">
        <f t="shared" si="9"/>
        <v>36</v>
      </c>
      <c r="F71" s="24" t="s">
        <v>19</v>
      </c>
      <c r="G71" s="353">
        <v>4</v>
      </c>
      <c r="H71" s="45">
        <v>64</v>
      </c>
      <c r="I71" s="32"/>
      <c r="J71" s="37"/>
      <c r="K71" s="46"/>
      <c r="L71" s="37"/>
      <c r="M71" s="37"/>
      <c r="N71" s="47"/>
      <c r="O71" s="32">
        <v>0</v>
      </c>
      <c r="P71" s="37">
        <v>36</v>
      </c>
      <c r="Q71" s="46">
        <v>4</v>
      </c>
      <c r="R71" s="37"/>
      <c r="S71" s="37"/>
      <c r="T71" s="47"/>
      <c r="U71" s="32"/>
      <c r="V71" s="37"/>
      <c r="W71" s="46"/>
      <c r="X71" s="37"/>
      <c r="Y71" s="143"/>
      <c r="Z71" s="46"/>
    </row>
    <row r="72" spans="1:26" x14ac:dyDescent="0.25">
      <c r="A72" s="42">
        <v>21</v>
      </c>
      <c r="B72" s="43" t="s">
        <v>78</v>
      </c>
      <c r="C72" s="22">
        <v>6</v>
      </c>
      <c r="D72" s="22">
        <v>30</v>
      </c>
      <c r="E72" s="23">
        <f t="shared" si="9"/>
        <v>36</v>
      </c>
      <c r="F72" s="24" t="s">
        <v>19</v>
      </c>
      <c r="G72" s="353">
        <v>4</v>
      </c>
      <c r="H72" s="45">
        <v>64</v>
      </c>
      <c r="I72" s="32"/>
      <c r="J72" s="37"/>
      <c r="K72" s="46"/>
      <c r="L72" s="37"/>
      <c r="M72" s="37"/>
      <c r="N72" s="47"/>
      <c r="O72" s="32"/>
      <c r="P72" s="37"/>
      <c r="Q72" s="46"/>
      <c r="R72" s="37">
        <v>6</v>
      </c>
      <c r="S72" s="37">
        <v>30</v>
      </c>
      <c r="T72" s="47">
        <v>4</v>
      </c>
      <c r="U72" s="32"/>
      <c r="V72" s="37"/>
      <c r="W72" s="46"/>
      <c r="X72" s="37"/>
      <c r="Y72" s="143"/>
      <c r="Z72" s="46"/>
    </row>
    <row r="73" spans="1:26" x14ac:dyDescent="0.25">
      <c r="A73" s="42">
        <v>22</v>
      </c>
      <c r="B73" s="43" t="s">
        <v>79</v>
      </c>
      <c r="C73" s="22">
        <f>I73+L73+O73+R73+U73+X73</f>
        <v>30</v>
      </c>
      <c r="D73" s="22">
        <f>J73+M73+P73+S73+V73+Y73</f>
        <v>60</v>
      </c>
      <c r="E73" s="23">
        <f t="shared" si="9"/>
        <v>90</v>
      </c>
      <c r="F73" s="44" t="s">
        <v>12</v>
      </c>
      <c r="G73" s="353">
        <v>7</v>
      </c>
      <c r="H73" s="45">
        <v>90</v>
      </c>
      <c r="I73" s="32"/>
      <c r="J73" s="37"/>
      <c r="K73" s="171"/>
      <c r="L73" s="37"/>
      <c r="M73" s="37"/>
      <c r="N73" s="172"/>
      <c r="O73" s="32"/>
      <c r="P73" s="37"/>
      <c r="Q73" s="171"/>
      <c r="R73" s="359">
        <v>10</v>
      </c>
      <c r="S73" s="359">
        <v>20</v>
      </c>
      <c r="T73" s="360">
        <v>2</v>
      </c>
      <c r="U73" s="361">
        <v>10</v>
      </c>
      <c r="V73" s="359">
        <v>20</v>
      </c>
      <c r="W73" s="362">
        <v>2</v>
      </c>
      <c r="X73" s="359">
        <v>10</v>
      </c>
      <c r="Y73" s="363">
        <v>20</v>
      </c>
      <c r="Z73" s="362">
        <v>3</v>
      </c>
    </row>
    <row r="74" spans="1:26" x14ac:dyDescent="0.25">
      <c r="A74" s="42"/>
      <c r="B74" s="173"/>
      <c r="C74" s="104"/>
      <c r="D74" s="104"/>
      <c r="E74" s="105"/>
      <c r="F74" s="364"/>
      <c r="G74" s="365"/>
      <c r="H74" s="45"/>
      <c r="I74" s="32"/>
      <c r="J74" s="37"/>
      <c r="K74" s="46"/>
      <c r="L74" s="37"/>
      <c r="M74" s="37"/>
      <c r="N74" s="47"/>
      <c r="O74" s="32"/>
      <c r="P74" s="37"/>
      <c r="Q74" s="46"/>
      <c r="R74" s="37"/>
      <c r="S74" s="37"/>
      <c r="T74" s="47"/>
      <c r="U74" s="32"/>
      <c r="V74" s="37"/>
      <c r="W74" s="46"/>
      <c r="X74" s="37"/>
      <c r="Y74" s="143"/>
      <c r="Z74" s="46"/>
    </row>
    <row r="75" spans="1:26" x14ac:dyDescent="0.25">
      <c r="A75" s="42"/>
      <c r="B75" s="174" t="s">
        <v>41</v>
      </c>
      <c r="C75" s="123">
        <f>SUM(C52:C74)</f>
        <v>147</v>
      </c>
      <c r="D75" s="123">
        <f>SUM(D52:D74)</f>
        <v>426</v>
      </c>
      <c r="E75" s="146">
        <f>SUM(E52:E74)</f>
        <v>573</v>
      </c>
      <c r="F75" s="56"/>
      <c r="G75" s="61">
        <f>SUM(G52:G74)</f>
        <v>65</v>
      </c>
      <c r="H75" s="61">
        <f>SUM(H52:H74)</f>
        <v>1066</v>
      </c>
      <c r="I75" s="108">
        <f t="shared" ref="I75:Z75" si="10">SUM(I52:I74)</f>
        <v>39</v>
      </c>
      <c r="J75" s="35">
        <f t="shared" si="10"/>
        <v>84</v>
      </c>
      <c r="K75" s="35">
        <f t="shared" si="10"/>
        <v>15</v>
      </c>
      <c r="L75" s="35">
        <f t="shared" si="10"/>
        <v>6</v>
      </c>
      <c r="M75" s="35">
        <f t="shared" si="10"/>
        <v>48</v>
      </c>
      <c r="N75" s="109">
        <f t="shared" si="10"/>
        <v>5</v>
      </c>
      <c r="O75" s="108">
        <f t="shared" si="10"/>
        <v>39</v>
      </c>
      <c r="P75" s="35">
        <f t="shared" si="10"/>
        <v>114</v>
      </c>
      <c r="Q75" s="35">
        <f t="shared" si="10"/>
        <v>18</v>
      </c>
      <c r="R75" s="35">
        <f t="shared" si="10"/>
        <v>25</v>
      </c>
      <c r="S75" s="35">
        <f t="shared" si="10"/>
        <v>86</v>
      </c>
      <c r="T75" s="109">
        <f t="shared" si="10"/>
        <v>12</v>
      </c>
      <c r="U75" s="108">
        <f t="shared" si="10"/>
        <v>25</v>
      </c>
      <c r="V75" s="35">
        <f t="shared" si="10"/>
        <v>62</v>
      </c>
      <c r="W75" s="35">
        <f t="shared" si="10"/>
        <v>10</v>
      </c>
      <c r="X75" s="35">
        <f t="shared" si="10"/>
        <v>13</v>
      </c>
      <c r="Y75" s="107">
        <f t="shared" si="10"/>
        <v>32</v>
      </c>
      <c r="Z75" s="35">
        <f t="shared" si="10"/>
        <v>5</v>
      </c>
    </row>
    <row r="76" spans="1:26" ht="15.75" thickBot="1" x14ac:dyDescent="0.3">
      <c r="A76" s="175"/>
      <c r="B76" s="125" t="s">
        <v>28</v>
      </c>
      <c r="C76" s="126">
        <f>C75/E75</f>
        <v>0.25654450261780104</v>
      </c>
      <c r="D76" s="126">
        <f>D75/E75</f>
        <v>0.74345549738219896</v>
      </c>
      <c r="E76" s="176"/>
      <c r="F76" s="177"/>
      <c r="G76" s="178">
        <v>140</v>
      </c>
      <c r="H76" s="178"/>
      <c r="I76" s="148"/>
      <c r="J76" s="149"/>
      <c r="K76" s="149"/>
      <c r="L76" s="149"/>
      <c r="M76" s="149"/>
      <c r="N76" s="179"/>
      <c r="O76" s="148"/>
      <c r="P76" s="149"/>
      <c r="Q76" s="149"/>
      <c r="R76" s="149"/>
      <c r="S76" s="149"/>
      <c r="T76" s="179"/>
      <c r="U76" s="148"/>
      <c r="V76" s="149"/>
      <c r="W76" s="149"/>
      <c r="X76" s="149"/>
      <c r="Y76" s="150"/>
      <c r="Z76" s="35"/>
    </row>
    <row r="77" spans="1:26" x14ac:dyDescent="0.25">
      <c r="A77" s="180"/>
      <c r="B77" s="181" t="s">
        <v>80</v>
      </c>
      <c r="C77" s="182">
        <f>SUM(C15+C30+C40+C49+C75)</f>
        <v>482</v>
      </c>
      <c r="D77" s="182">
        <f>SUM(D15+D30+D40+D49+D75)</f>
        <v>782</v>
      </c>
      <c r="E77" s="183">
        <f>SUM(E15+E30+E40+E49+E75)</f>
        <v>1264</v>
      </c>
      <c r="F77" s="183"/>
      <c r="G77" s="366"/>
      <c r="H77" s="184"/>
      <c r="I77" s="185"/>
      <c r="J77" s="87"/>
      <c r="K77" s="87"/>
      <c r="L77" s="87"/>
      <c r="M77" s="87"/>
      <c r="N77" s="186"/>
      <c r="O77" s="185"/>
      <c r="P77" s="87"/>
      <c r="Q77" s="87"/>
      <c r="R77" s="87"/>
      <c r="S77" s="87"/>
      <c r="T77" s="186"/>
      <c r="U77" s="187"/>
      <c r="V77" s="188"/>
      <c r="W77" s="188"/>
      <c r="X77" s="188"/>
      <c r="Y77" s="189"/>
      <c r="Z77" s="35"/>
    </row>
    <row r="78" spans="1:26" ht="15.75" thickBot="1" x14ac:dyDescent="0.3">
      <c r="A78" s="191"/>
      <c r="B78" s="192" t="s">
        <v>81</v>
      </c>
      <c r="C78" s="193">
        <v>0.37</v>
      </c>
      <c r="D78" s="193">
        <v>0.63</v>
      </c>
      <c r="E78" s="194"/>
      <c r="F78" s="194"/>
      <c r="G78" s="367"/>
      <c r="H78" s="195"/>
      <c r="I78" s="69"/>
      <c r="J78" s="66"/>
      <c r="K78" s="66"/>
      <c r="L78" s="66"/>
      <c r="M78" s="66"/>
      <c r="N78" s="111"/>
      <c r="O78" s="69"/>
      <c r="P78" s="66"/>
      <c r="Q78" s="66"/>
      <c r="R78" s="66"/>
      <c r="S78" s="66"/>
      <c r="T78" s="111"/>
      <c r="U78" s="196"/>
      <c r="V78" s="67"/>
      <c r="W78" s="67"/>
      <c r="X78" s="67"/>
      <c r="Y78" s="67"/>
      <c r="Z78" s="35"/>
    </row>
    <row r="79" spans="1:26" ht="15.75" thickBot="1" x14ac:dyDescent="0.3">
      <c r="A79" s="197"/>
      <c r="B79" s="198" t="s">
        <v>147</v>
      </c>
      <c r="C79" s="199" t="s">
        <v>83</v>
      </c>
      <c r="D79" s="200"/>
      <c r="E79" s="200"/>
      <c r="F79" s="200"/>
      <c r="G79" s="368"/>
      <c r="H79" s="200"/>
      <c r="I79" s="201"/>
      <c r="J79" s="200"/>
      <c r="K79" s="200"/>
      <c r="L79" s="200"/>
      <c r="M79" s="200"/>
      <c r="N79" s="202"/>
      <c r="O79" s="201"/>
      <c r="P79" s="200"/>
      <c r="Q79" s="200"/>
      <c r="R79" s="200"/>
      <c r="S79" s="200"/>
      <c r="T79" s="202"/>
      <c r="U79" s="201"/>
      <c r="V79" s="200"/>
      <c r="W79" s="200"/>
      <c r="X79" s="200"/>
      <c r="Y79" s="200"/>
      <c r="Z79" s="369"/>
    </row>
    <row r="80" spans="1:26" ht="23.25" thickBot="1" x14ac:dyDescent="0.3">
      <c r="A80" s="157">
        <v>1</v>
      </c>
      <c r="B80" s="122" t="s">
        <v>84</v>
      </c>
      <c r="C80" s="22">
        <v>0</v>
      </c>
      <c r="D80" s="22">
        <v>30</v>
      </c>
      <c r="E80" s="23">
        <v>30</v>
      </c>
      <c r="F80" s="24" t="s">
        <v>19</v>
      </c>
      <c r="G80" s="52">
        <v>2</v>
      </c>
      <c r="H80" s="36">
        <v>20</v>
      </c>
      <c r="I80" s="32"/>
      <c r="J80" s="37"/>
      <c r="K80" s="38"/>
      <c r="L80" s="37"/>
      <c r="M80" s="37">
        <v>30</v>
      </c>
      <c r="N80" s="39">
        <v>2</v>
      </c>
      <c r="O80" s="20"/>
      <c r="P80" s="93"/>
      <c r="Q80" s="205"/>
      <c r="R80" s="141"/>
      <c r="S80" s="93"/>
      <c r="T80" s="206"/>
      <c r="U80" s="207"/>
      <c r="V80" s="93"/>
      <c r="W80" s="205"/>
      <c r="X80" s="141"/>
      <c r="Y80" s="342"/>
      <c r="Z80" s="370"/>
    </row>
    <row r="81" spans="1:26" ht="23.25" thickBot="1" x14ac:dyDescent="0.3">
      <c r="A81" s="42">
        <v>2</v>
      </c>
      <c r="B81" s="122" t="s">
        <v>85</v>
      </c>
      <c r="C81" s="22"/>
      <c r="D81" s="22"/>
      <c r="E81" s="23">
        <v>120</v>
      </c>
      <c r="F81" s="24" t="s">
        <v>19</v>
      </c>
      <c r="G81" s="52">
        <v>7</v>
      </c>
      <c r="H81" s="25">
        <v>60</v>
      </c>
      <c r="I81" s="32"/>
      <c r="J81" s="37"/>
      <c r="K81" s="38"/>
      <c r="L81" s="37"/>
      <c r="M81" s="37">
        <v>30</v>
      </c>
      <c r="N81" s="38">
        <v>2</v>
      </c>
      <c r="O81" s="32"/>
      <c r="P81" s="37"/>
      <c r="Q81" s="38"/>
      <c r="R81" s="37"/>
      <c r="S81" s="37"/>
      <c r="T81" s="40"/>
      <c r="U81" s="209"/>
      <c r="V81" s="145">
        <v>90</v>
      </c>
      <c r="W81" s="102">
        <v>5</v>
      </c>
      <c r="X81" s="142"/>
      <c r="Y81" s="143"/>
      <c r="Z81" s="370"/>
    </row>
    <row r="82" spans="1:26" ht="22.5" x14ac:dyDescent="0.25">
      <c r="A82" s="42">
        <v>3</v>
      </c>
      <c r="B82" s="122" t="s">
        <v>86</v>
      </c>
      <c r="C82" s="22">
        <f>I82+L82+O82+R82+U82+X82</f>
        <v>0</v>
      </c>
      <c r="D82" s="22">
        <v>90</v>
      </c>
      <c r="E82" s="23">
        <v>90</v>
      </c>
      <c r="F82" s="24" t="s">
        <v>19</v>
      </c>
      <c r="G82" s="52">
        <v>6</v>
      </c>
      <c r="H82" s="212">
        <v>60</v>
      </c>
      <c r="I82" s="32"/>
      <c r="J82" s="37"/>
      <c r="K82" s="38"/>
      <c r="L82" s="37"/>
      <c r="M82" s="37"/>
      <c r="N82" s="39"/>
      <c r="O82" s="32"/>
      <c r="P82" s="37"/>
      <c r="Q82" s="38"/>
      <c r="R82" s="37"/>
      <c r="S82" s="37"/>
      <c r="T82" s="39"/>
      <c r="U82" s="20"/>
      <c r="V82" s="37"/>
      <c r="W82" s="38"/>
      <c r="X82" s="119"/>
      <c r="Y82" s="143">
        <v>90</v>
      </c>
      <c r="Z82" s="38">
        <v>6</v>
      </c>
    </row>
    <row r="83" spans="1:26" x14ac:dyDescent="0.25">
      <c r="A83" s="42"/>
      <c r="B83" s="371"/>
      <c r="C83" s="104"/>
      <c r="D83" s="104"/>
      <c r="E83" s="105"/>
      <c r="F83" s="372"/>
      <c r="G83" s="51"/>
      <c r="H83" s="25"/>
      <c r="I83" s="32"/>
      <c r="J83" s="37"/>
      <c r="K83" s="370"/>
      <c r="L83" s="142"/>
      <c r="M83" s="37"/>
      <c r="N83" s="211"/>
      <c r="O83" s="32"/>
      <c r="P83" s="37"/>
      <c r="Q83" s="370"/>
      <c r="R83" s="142"/>
      <c r="S83" s="37"/>
      <c r="T83" s="211"/>
      <c r="U83" s="120"/>
      <c r="V83" s="37"/>
      <c r="W83" s="373"/>
      <c r="X83" s="142"/>
      <c r="Y83" s="143"/>
      <c r="Z83" s="370"/>
    </row>
    <row r="84" spans="1:26" x14ac:dyDescent="0.25">
      <c r="A84" s="42"/>
      <c r="B84" s="174" t="s">
        <v>87</v>
      </c>
      <c r="C84" s="123">
        <f>SUM(C80:C83)</f>
        <v>0</v>
      </c>
      <c r="D84" s="123">
        <f>SUM(D80:D83)</f>
        <v>120</v>
      </c>
      <c r="E84" s="123">
        <f>SUM(E80:E83)</f>
        <v>240</v>
      </c>
      <c r="F84" s="213"/>
      <c r="G84" s="213">
        <f>SUM(G80:G83)</f>
        <v>15</v>
      </c>
      <c r="H84" s="214">
        <f>SUM(H80:H83)</f>
        <v>140</v>
      </c>
      <c r="I84" s="108">
        <f t="shared" ref="I84:T84" si="11">SUM(I80:I82)</f>
        <v>0</v>
      </c>
      <c r="J84" s="35">
        <f t="shared" si="11"/>
        <v>0</v>
      </c>
      <c r="K84" s="35">
        <f t="shared" si="11"/>
        <v>0</v>
      </c>
      <c r="L84" s="35">
        <f t="shared" si="11"/>
        <v>0</v>
      </c>
      <c r="M84" s="35">
        <f t="shared" si="11"/>
        <v>60</v>
      </c>
      <c r="N84" s="109">
        <f t="shared" si="11"/>
        <v>4</v>
      </c>
      <c r="O84" s="108">
        <f t="shared" si="11"/>
        <v>0</v>
      </c>
      <c r="P84" s="35">
        <f t="shared" si="11"/>
        <v>0</v>
      </c>
      <c r="Q84" s="35">
        <f t="shared" si="11"/>
        <v>0</v>
      </c>
      <c r="R84" s="35">
        <f t="shared" si="11"/>
        <v>0</v>
      </c>
      <c r="S84" s="35">
        <f t="shared" si="11"/>
        <v>0</v>
      </c>
      <c r="T84" s="109">
        <f t="shared" si="11"/>
        <v>0</v>
      </c>
      <c r="U84" s="108">
        <f t="shared" ref="U84:Z84" si="12">SUM(U80:U83)</f>
        <v>0</v>
      </c>
      <c r="V84" s="35">
        <f t="shared" si="12"/>
        <v>90</v>
      </c>
      <c r="W84" s="35">
        <f t="shared" si="12"/>
        <v>5</v>
      </c>
      <c r="X84" s="35">
        <f t="shared" si="12"/>
        <v>0</v>
      </c>
      <c r="Y84" s="107">
        <f t="shared" si="12"/>
        <v>90</v>
      </c>
      <c r="Z84" s="35">
        <f t="shared" si="12"/>
        <v>6</v>
      </c>
    </row>
    <row r="85" spans="1:26" x14ac:dyDescent="0.25">
      <c r="A85" s="216"/>
      <c r="B85" s="174"/>
      <c r="C85" s="374"/>
      <c r="D85" s="374"/>
      <c r="E85" s="375"/>
      <c r="F85" s="376"/>
      <c r="G85" s="376"/>
      <c r="H85" s="377"/>
      <c r="I85" s="221"/>
      <c r="J85" s="57"/>
      <c r="K85" s="57"/>
      <c r="L85" s="57"/>
      <c r="M85" s="57"/>
      <c r="N85" s="222"/>
      <c r="O85" s="221"/>
      <c r="P85" s="57"/>
      <c r="Q85" s="57"/>
      <c r="R85" s="57"/>
      <c r="S85" s="57"/>
      <c r="T85" s="222"/>
      <c r="U85" s="221"/>
      <c r="V85" s="57"/>
      <c r="W85" s="57"/>
      <c r="X85" s="57"/>
      <c r="Y85" s="57"/>
      <c r="Z85" s="35"/>
    </row>
    <row r="86" spans="1:26" x14ac:dyDescent="0.25">
      <c r="A86" s="223"/>
      <c r="B86" s="224" t="s">
        <v>148</v>
      </c>
      <c r="C86" s="225"/>
      <c r="D86" s="226"/>
      <c r="E86" s="226"/>
      <c r="F86" s="226"/>
      <c r="G86" s="226"/>
      <c r="H86" s="226"/>
      <c r="I86" s="227"/>
      <c r="J86" s="226"/>
      <c r="K86" s="226"/>
      <c r="L86" s="226"/>
      <c r="M86" s="226"/>
      <c r="N86" s="228"/>
      <c r="O86" s="227"/>
      <c r="P86" s="226"/>
      <c r="Q86" s="226"/>
      <c r="R86" s="226"/>
      <c r="S86" s="226"/>
      <c r="T86" s="228"/>
      <c r="U86" s="227"/>
      <c r="V86" s="226"/>
      <c r="W86" s="226"/>
      <c r="X86" s="226"/>
      <c r="Y86" s="226"/>
      <c r="Z86" s="224"/>
    </row>
    <row r="87" spans="1:26" ht="15.75" thickBot="1" x14ac:dyDescent="0.3">
      <c r="A87" s="230"/>
      <c r="B87" s="231" t="s">
        <v>89</v>
      </c>
      <c r="C87" s="232"/>
      <c r="D87" s="232"/>
      <c r="E87" s="232"/>
      <c r="F87" s="232"/>
      <c r="G87" s="232"/>
      <c r="H87" s="232"/>
      <c r="I87" s="230"/>
      <c r="J87" s="232"/>
      <c r="K87" s="232"/>
      <c r="L87" s="232"/>
      <c r="M87" s="232"/>
      <c r="N87" s="233"/>
      <c r="O87" s="230"/>
      <c r="P87" s="232"/>
      <c r="Q87" s="232"/>
      <c r="R87" s="232"/>
      <c r="S87" s="232"/>
      <c r="T87" s="233"/>
      <c r="U87" s="230"/>
      <c r="V87" s="232"/>
      <c r="W87" s="232"/>
      <c r="X87" s="232"/>
      <c r="Y87" s="232"/>
      <c r="Z87" s="378"/>
    </row>
    <row r="88" spans="1:26" ht="25.5" x14ac:dyDescent="0.25">
      <c r="A88" s="26">
        <v>1</v>
      </c>
      <c r="B88" s="85" t="s">
        <v>90</v>
      </c>
      <c r="C88" s="86">
        <v>30</v>
      </c>
      <c r="D88" s="86">
        <v>60</v>
      </c>
      <c r="E88" s="87">
        <f>C88+D88</f>
        <v>90</v>
      </c>
      <c r="F88" s="88" t="s">
        <v>12</v>
      </c>
      <c r="G88" s="52">
        <v>7</v>
      </c>
      <c r="H88" s="236">
        <v>90</v>
      </c>
      <c r="I88" s="26"/>
      <c r="J88" s="27"/>
      <c r="K88" s="28"/>
      <c r="L88" s="27"/>
      <c r="M88" s="27"/>
      <c r="N88" s="29"/>
      <c r="O88" s="26"/>
      <c r="P88" s="27"/>
      <c r="Q88" s="28"/>
      <c r="R88" s="27">
        <v>10</v>
      </c>
      <c r="S88" s="27">
        <v>20</v>
      </c>
      <c r="T88" s="29">
        <v>2</v>
      </c>
      <c r="U88" s="237">
        <v>10</v>
      </c>
      <c r="V88" s="238">
        <v>20</v>
      </c>
      <c r="W88" s="28">
        <v>2</v>
      </c>
      <c r="X88" s="239">
        <v>10</v>
      </c>
      <c r="Y88" s="238">
        <v>20</v>
      </c>
      <c r="Z88" s="38">
        <v>3</v>
      </c>
    </row>
    <row r="89" spans="1:26" x14ac:dyDescent="0.25">
      <c r="A89" s="32">
        <v>2</v>
      </c>
      <c r="B89" s="97" t="s">
        <v>91</v>
      </c>
      <c r="C89" s="22">
        <v>15</v>
      </c>
      <c r="D89" s="22">
        <v>0</v>
      </c>
      <c r="E89" s="23">
        <v>15</v>
      </c>
      <c r="F89" s="24" t="s">
        <v>19</v>
      </c>
      <c r="G89" s="369">
        <v>2</v>
      </c>
      <c r="H89" s="212">
        <v>35</v>
      </c>
      <c r="I89" s="32"/>
      <c r="J89" s="37"/>
      <c r="K89" s="38"/>
      <c r="L89" s="37"/>
      <c r="M89" s="37"/>
      <c r="N89" s="39"/>
      <c r="O89" s="32"/>
      <c r="P89" s="37"/>
      <c r="Q89" s="38"/>
      <c r="R89" s="37">
        <v>15</v>
      </c>
      <c r="S89" s="37">
        <v>0</v>
      </c>
      <c r="T89" s="39">
        <v>2</v>
      </c>
      <c r="U89" s="42"/>
      <c r="V89" s="240"/>
      <c r="W89" s="38"/>
      <c r="X89" s="241"/>
      <c r="Y89" s="240"/>
      <c r="Z89" s="38"/>
    </row>
    <row r="90" spans="1:26" x14ac:dyDescent="0.25">
      <c r="A90" s="32">
        <v>3</v>
      </c>
      <c r="B90" s="97" t="s">
        <v>92</v>
      </c>
      <c r="C90" s="22">
        <v>20</v>
      </c>
      <c r="D90" s="22">
        <v>25</v>
      </c>
      <c r="E90" s="23">
        <f t="shared" ref="E90:E95" si="13">C90+D90</f>
        <v>45</v>
      </c>
      <c r="F90" s="53" t="s">
        <v>12</v>
      </c>
      <c r="G90" s="52">
        <v>4</v>
      </c>
      <c r="H90" s="212">
        <v>55</v>
      </c>
      <c r="I90" s="32"/>
      <c r="J90" s="37"/>
      <c r="K90" s="38"/>
      <c r="L90" s="37"/>
      <c r="M90" s="37"/>
      <c r="N90" s="39"/>
      <c r="O90" s="32"/>
      <c r="P90" s="37"/>
      <c r="Q90" s="38"/>
      <c r="R90" s="37">
        <v>20</v>
      </c>
      <c r="S90" s="37">
        <v>25</v>
      </c>
      <c r="T90" s="39">
        <v>4</v>
      </c>
      <c r="U90" s="32"/>
      <c r="V90" s="37"/>
      <c r="W90" s="38"/>
      <c r="X90" s="119"/>
      <c r="Y90" s="143"/>
      <c r="Z90" s="38"/>
    </row>
    <row r="91" spans="1:26" ht="25.5" x14ac:dyDescent="0.25">
      <c r="A91" s="32">
        <v>4</v>
      </c>
      <c r="B91" s="97" t="s">
        <v>93</v>
      </c>
      <c r="C91" s="22">
        <v>10</v>
      </c>
      <c r="D91" s="22">
        <v>15</v>
      </c>
      <c r="E91" s="23">
        <f t="shared" si="13"/>
        <v>25</v>
      </c>
      <c r="F91" s="24" t="s">
        <v>19</v>
      </c>
      <c r="G91" s="52">
        <v>2</v>
      </c>
      <c r="H91" s="212">
        <v>25</v>
      </c>
      <c r="I91" s="32"/>
      <c r="J91" s="37"/>
      <c r="K91" s="38"/>
      <c r="L91" s="37"/>
      <c r="M91" s="37"/>
      <c r="N91" s="39"/>
      <c r="O91" s="32"/>
      <c r="P91" s="37"/>
      <c r="Q91" s="38"/>
      <c r="R91" s="37"/>
      <c r="S91" s="37"/>
      <c r="T91" s="39"/>
      <c r="U91" s="32">
        <v>10</v>
      </c>
      <c r="V91" s="37">
        <v>15</v>
      </c>
      <c r="W91" s="38">
        <v>2</v>
      </c>
      <c r="X91" s="119"/>
      <c r="Y91" s="143"/>
      <c r="Z91" s="38"/>
    </row>
    <row r="92" spans="1:26" x14ac:dyDescent="0.25">
      <c r="A92" s="32">
        <v>5</v>
      </c>
      <c r="B92" s="97" t="s">
        <v>94</v>
      </c>
      <c r="C92" s="22">
        <v>9</v>
      </c>
      <c r="D92" s="22">
        <f>J92+M92+P92+S92+V92+Y92</f>
        <v>0</v>
      </c>
      <c r="E92" s="23">
        <v>9</v>
      </c>
      <c r="F92" s="24" t="s">
        <v>19</v>
      </c>
      <c r="G92" s="52">
        <v>1</v>
      </c>
      <c r="H92" s="212">
        <v>16</v>
      </c>
      <c r="I92" s="32"/>
      <c r="J92" s="37"/>
      <c r="K92" s="38"/>
      <c r="L92" s="37"/>
      <c r="M92" s="37"/>
      <c r="N92" s="39"/>
      <c r="O92" s="32"/>
      <c r="P92" s="37"/>
      <c r="Q92" s="38"/>
      <c r="R92" s="37"/>
      <c r="S92" s="37"/>
      <c r="T92" s="39"/>
      <c r="U92" s="32"/>
      <c r="V92" s="37"/>
      <c r="W92" s="38"/>
      <c r="X92" s="119">
        <v>9</v>
      </c>
      <c r="Y92" s="143">
        <v>0</v>
      </c>
      <c r="Z92" s="38">
        <v>1</v>
      </c>
    </row>
    <row r="93" spans="1:26" ht="25.5" x14ac:dyDescent="0.25">
      <c r="A93" s="32">
        <v>6</v>
      </c>
      <c r="B93" s="97" t="s">
        <v>95</v>
      </c>
      <c r="C93" s="22">
        <v>15</v>
      </c>
      <c r="D93" s="22">
        <v>0</v>
      </c>
      <c r="E93" s="23">
        <v>15</v>
      </c>
      <c r="F93" s="24" t="s">
        <v>19</v>
      </c>
      <c r="G93" s="52">
        <v>2</v>
      </c>
      <c r="H93" s="212">
        <v>35</v>
      </c>
      <c r="I93" s="32"/>
      <c r="J93" s="37"/>
      <c r="K93" s="38"/>
      <c r="L93" s="37"/>
      <c r="M93" s="37"/>
      <c r="N93" s="39"/>
      <c r="O93" s="32"/>
      <c r="P93" s="37"/>
      <c r="Q93" s="38"/>
      <c r="R93" s="37"/>
      <c r="S93" s="37"/>
      <c r="T93" s="39"/>
      <c r="U93" s="32">
        <v>15</v>
      </c>
      <c r="V93" s="37">
        <v>0</v>
      </c>
      <c r="W93" s="38">
        <v>2</v>
      </c>
      <c r="X93" s="119"/>
      <c r="Y93" s="143"/>
      <c r="Z93" s="38"/>
    </row>
    <row r="94" spans="1:26" x14ac:dyDescent="0.25">
      <c r="A94" s="32">
        <v>7</v>
      </c>
      <c r="B94" s="97" t="s">
        <v>96</v>
      </c>
      <c r="C94" s="22">
        <v>9</v>
      </c>
      <c r="D94" s="22">
        <f>J94+M94+P94+S94+V94+Y94</f>
        <v>0</v>
      </c>
      <c r="E94" s="23">
        <f t="shared" si="13"/>
        <v>9</v>
      </c>
      <c r="F94" s="24" t="s">
        <v>19</v>
      </c>
      <c r="G94" s="52">
        <v>1</v>
      </c>
      <c r="H94" s="212">
        <v>16</v>
      </c>
      <c r="I94" s="32"/>
      <c r="J94" s="37"/>
      <c r="K94" s="38"/>
      <c r="L94" s="37"/>
      <c r="M94" s="37"/>
      <c r="N94" s="39"/>
      <c r="O94" s="32"/>
      <c r="P94" s="37"/>
      <c r="Q94" s="38"/>
      <c r="R94" s="37"/>
      <c r="S94" s="37"/>
      <c r="T94" s="39"/>
      <c r="U94" s="32">
        <v>9</v>
      </c>
      <c r="V94" s="37">
        <v>0</v>
      </c>
      <c r="W94" s="38">
        <v>1</v>
      </c>
      <c r="X94" s="119"/>
      <c r="Y94" s="143"/>
      <c r="Z94" s="38"/>
    </row>
    <row r="95" spans="1:26" ht="25.5" x14ac:dyDescent="0.25">
      <c r="A95" s="32">
        <v>8</v>
      </c>
      <c r="B95" s="97" t="s">
        <v>97</v>
      </c>
      <c r="C95" s="22">
        <v>3</v>
      </c>
      <c r="D95" s="22">
        <v>15</v>
      </c>
      <c r="E95" s="23">
        <f t="shared" si="13"/>
        <v>18</v>
      </c>
      <c r="F95" s="24" t="s">
        <v>19</v>
      </c>
      <c r="G95" s="52">
        <v>2</v>
      </c>
      <c r="H95" s="212">
        <v>34</v>
      </c>
      <c r="I95" s="32"/>
      <c r="J95" s="37"/>
      <c r="K95" s="38"/>
      <c r="L95" s="37"/>
      <c r="M95" s="37"/>
      <c r="N95" s="39"/>
      <c r="O95" s="32"/>
      <c r="P95" s="37"/>
      <c r="Q95" s="38"/>
      <c r="R95" s="37"/>
      <c r="S95" s="37"/>
      <c r="T95" s="39"/>
      <c r="U95" s="32"/>
      <c r="V95" s="37"/>
      <c r="W95" s="38"/>
      <c r="X95" s="119">
        <v>3</v>
      </c>
      <c r="Y95" s="143">
        <v>15</v>
      </c>
      <c r="Z95" s="38">
        <v>2</v>
      </c>
    </row>
    <row r="96" spans="1:26" ht="25.5" x14ac:dyDescent="0.25">
      <c r="A96" s="32">
        <v>9</v>
      </c>
      <c r="B96" s="97" t="s">
        <v>98</v>
      </c>
      <c r="C96" s="22">
        <v>4</v>
      </c>
      <c r="D96" s="22">
        <v>12</v>
      </c>
      <c r="E96" s="23">
        <v>15</v>
      </c>
      <c r="F96" s="24" t="s">
        <v>19</v>
      </c>
      <c r="G96" s="52">
        <v>2</v>
      </c>
      <c r="H96" s="212">
        <v>35</v>
      </c>
      <c r="I96" s="32"/>
      <c r="J96" s="37"/>
      <c r="K96" s="38"/>
      <c r="L96" s="37"/>
      <c r="M96" s="37"/>
      <c r="N96" s="39"/>
      <c r="O96" s="32"/>
      <c r="P96" s="37"/>
      <c r="Q96" s="38"/>
      <c r="R96" s="37"/>
      <c r="S96" s="37"/>
      <c r="T96" s="39"/>
      <c r="U96" s="32"/>
      <c r="V96" s="37"/>
      <c r="W96" s="38"/>
      <c r="X96" s="119">
        <v>4</v>
      </c>
      <c r="Y96" s="143">
        <v>12</v>
      </c>
      <c r="Z96" s="38">
        <v>2</v>
      </c>
    </row>
    <row r="97" spans="1:26" x14ac:dyDescent="0.25">
      <c r="A97" s="32">
        <v>10</v>
      </c>
      <c r="B97" s="97" t="s">
        <v>99</v>
      </c>
      <c r="C97" s="22">
        <v>3</v>
      </c>
      <c r="D97" s="22">
        <v>15</v>
      </c>
      <c r="E97" s="23">
        <v>18</v>
      </c>
      <c r="F97" s="24" t="s">
        <v>19</v>
      </c>
      <c r="G97" s="369">
        <v>2</v>
      </c>
      <c r="H97" s="212">
        <v>34</v>
      </c>
      <c r="I97" s="32"/>
      <c r="J97" s="37"/>
      <c r="K97" s="38"/>
      <c r="L97" s="37"/>
      <c r="M97" s="37"/>
      <c r="N97" s="39"/>
      <c r="O97" s="32"/>
      <c r="P97" s="37"/>
      <c r="Q97" s="38"/>
      <c r="R97" s="37"/>
      <c r="S97" s="37"/>
      <c r="T97" s="39"/>
      <c r="U97" s="32"/>
      <c r="V97" s="37"/>
      <c r="W97" s="38"/>
      <c r="X97" s="37">
        <v>3</v>
      </c>
      <c r="Y97" s="143">
        <v>15</v>
      </c>
      <c r="Z97" s="38">
        <v>2</v>
      </c>
    </row>
    <row r="98" spans="1:26" x14ac:dyDescent="0.25">
      <c r="A98" s="32"/>
      <c r="B98" s="242" t="s">
        <v>100</v>
      </c>
      <c r="C98" s="56">
        <f>SUM(C88:C97)</f>
        <v>118</v>
      </c>
      <c r="D98" s="56">
        <f>SUM(D88:D97)</f>
        <v>142</v>
      </c>
      <c r="E98" s="56">
        <v>260</v>
      </c>
      <c r="F98" s="376"/>
      <c r="G98" s="309">
        <f>SUM(G88:G97)</f>
        <v>25</v>
      </c>
      <c r="H98" s="109">
        <f>SUM(H88:H97)</f>
        <v>375</v>
      </c>
      <c r="I98" s="108">
        <f t="shared" ref="I98:Z98" si="14">SUM(I88:I97)</f>
        <v>0</v>
      </c>
      <c r="J98" s="35">
        <f t="shared" si="14"/>
        <v>0</v>
      </c>
      <c r="K98" s="35">
        <f t="shared" si="14"/>
        <v>0</v>
      </c>
      <c r="L98" s="35">
        <f t="shared" si="14"/>
        <v>0</v>
      </c>
      <c r="M98" s="35">
        <f t="shared" si="14"/>
        <v>0</v>
      </c>
      <c r="N98" s="109">
        <f t="shared" si="14"/>
        <v>0</v>
      </c>
      <c r="O98" s="108">
        <f t="shared" si="14"/>
        <v>0</v>
      </c>
      <c r="P98" s="35">
        <f t="shared" si="14"/>
        <v>0</v>
      </c>
      <c r="Q98" s="35">
        <f t="shared" si="14"/>
        <v>0</v>
      </c>
      <c r="R98" s="35">
        <f t="shared" si="14"/>
        <v>45</v>
      </c>
      <c r="S98" s="35">
        <f t="shared" si="14"/>
        <v>45</v>
      </c>
      <c r="T98" s="109">
        <f t="shared" si="14"/>
        <v>8</v>
      </c>
      <c r="U98" s="108">
        <f t="shared" si="14"/>
        <v>44</v>
      </c>
      <c r="V98" s="35">
        <f t="shared" si="14"/>
        <v>35</v>
      </c>
      <c r="W98" s="35">
        <f t="shared" si="14"/>
        <v>7</v>
      </c>
      <c r="X98" s="35">
        <f t="shared" si="14"/>
        <v>29</v>
      </c>
      <c r="Y98" s="107">
        <f t="shared" si="14"/>
        <v>62</v>
      </c>
      <c r="Z98" s="35">
        <f t="shared" si="14"/>
        <v>10</v>
      </c>
    </row>
    <row r="99" spans="1:26" ht="15.75" thickBot="1" x14ac:dyDescent="0.3">
      <c r="A99" s="244"/>
      <c r="B99" s="245" t="s">
        <v>101</v>
      </c>
      <c r="C99" s="246">
        <f>C98/E98</f>
        <v>0.45384615384615384</v>
      </c>
      <c r="D99" s="246">
        <f>D98/E98</f>
        <v>0.5461538461538461</v>
      </c>
      <c r="E99" s="177"/>
      <c r="F99" s="247"/>
      <c r="G99" s="379"/>
      <c r="H99" s="179">
        <v>2165</v>
      </c>
      <c r="I99" s="69">
        <f t="shared" ref="I99:Z99" si="15">I15+I30+I40+I49+I75+I84+I98</f>
        <v>134</v>
      </c>
      <c r="J99" s="66">
        <f t="shared" si="15"/>
        <v>165</v>
      </c>
      <c r="K99" s="66">
        <f t="shared" si="15"/>
        <v>30</v>
      </c>
      <c r="L99" s="66">
        <f t="shared" si="15"/>
        <v>111</v>
      </c>
      <c r="M99" s="66">
        <f t="shared" si="15"/>
        <v>211</v>
      </c>
      <c r="N99" s="111">
        <f t="shared" si="15"/>
        <v>30</v>
      </c>
      <c r="O99" s="69">
        <f t="shared" si="15"/>
        <v>113</v>
      </c>
      <c r="P99" s="66">
        <f t="shared" si="15"/>
        <v>186</v>
      </c>
      <c r="Q99" s="66">
        <f t="shared" si="15"/>
        <v>30</v>
      </c>
      <c r="R99" s="66">
        <f t="shared" si="15"/>
        <v>99</v>
      </c>
      <c r="S99" s="66">
        <f t="shared" si="15"/>
        <v>175</v>
      </c>
      <c r="T99" s="111">
        <f t="shared" si="15"/>
        <v>30</v>
      </c>
      <c r="U99" s="69">
        <f t="shared" si="15"/>
        <v>89</v>
      </c>
      <c r="V99" s="66">
        <f t="shared" si="15"/>
        <v>227</v>
      </c>
      <c r="W99" s="66">
        <f t="shared" si="15"/>
        <v>30</v>
      </c>
      <c r="X99" s="66">
        <f t="shared" si="15"/>
        <v>51</v>
      </c>
      <c r="Y99" s="112">
        <f t="shared" si="15"/>
        <v>184</v>
      </c>
      <c r="Z99" s="35">
        <f t="shared" si="15"/>
        <v>30</v>
      </c>
    </row>
    <row r="100" spans="1:26" x14ac:dyDescent="0.25">
      <c r="A100" s="380"/>
      <c r="B100" s="181"/>
      <c r="C100" s="381"/>
      <c r="D100" s="381"/>
      <c r="E100" s="382"/>
      <c r="F100" s="383"/>
      <c r="G100" s="384"/>
      <c r="H100" s="385"/>
      <c r="I100" s="386"/>
      <c r="J100" s="386"/>
      <c r="K100" s="387"/>
      <c r="L100" s="386"/>
      <c r="M100" s="386"/>
      <c r="N100" s="388"/>
      <c r="O100" s="389"/>
      <c r="P100" s="386"/>
      <c r="Q100" s="387"/>
      <c r="R100" s="386"/>
      <c r="S100" s="386"/>
      <c r="T100" s="388"/>
      <c r="U100" s="389"/>
      <c r="V100" s="386"/>
      <c r="W100" s="387"/>
      <c r="X100" s="386"/>
      <c r="Y100" s="386"/>
      <c r="Z100" s="390"/>
    </row>
    <row r="101" spans="1:26" x14ac:dyDescent="0.25">
      <c r="A101" s="304"/>
      <c r="B101" s="54"/>
      <c r="C101" s="391"/>
      <c r="D101" s="391"/>
      <c r="E101" s="392"/>
      <c r="F101" s="369"/>
      <c r="G101" s="393"/>
      <c r="H101" s="394"/>
      <c r="I101" s="300"/>
      <c r="J101" s="300"/>
      <c r="K101" s="301"/>
      <c r="L101" s="300"/>
      <c r="M101" s="300"/>
      <c r="N101" s="302"/>
      <c r="O101" s="299"/>
      <c r="P101" s="300"/>
      <c r="Q101" s="301"/>
      <c r="R101" s="300"/>
      <c r="S101" s="300"/>
      <c r="T101" s="302"/>
      <c r="U101" s="299"/>
      <c r="V101" s="300"/>
      <c r="W101" s="301"/>
      <c r="X101" s="300"/>
      <c r="Y101" s="300"/>
      <c r="Z101" s="390"/>
    </row>
    <row r="102" spans="1:26" x14ac:dyDescent="0.25">
      <c r="A102" s="304"/>
      <c r="B102" s="305" t="s">
        <v>131</v>
      </c>
      <c r="C102" s="123">
        <f>C77+C98</f>
        <v>600</v>
      </c>
      <c r="D102" s="123">
        <f>D98+D77</f>
        <v>924</v>
      </c>
      <c r="E102" s="146">
        <f>C102+D102</f>
        <v>1524</v>
      </c>
      <c r="F102" s="306"/>
      <c r="G102" s="395"/>
      <c r="H102" s="307"/>
      <c r="I102" s="300"/>
      <c r="J102" s="300"/>
      <c r="K102" s="301"/>
      <c r="L102" s="300"/>
      <c r="M102" s="300"/>
      <c r="N102" s="302"/>
      <c r="O102" s="299"/>
      <c r="P102" s="300"/>
      <c r="Q102" s="301"/>
      <c r="R102" s="300"/>
      <c r="S102" s="300"/>
      <c r="T102" s="302"/>
      <c r="U102" s="299"/>
      <c r="V102" s="300"/>
      <c r="W102" s="301"/>
      <c r="X102" s="300"/>
      <c r="Y102" s="300"/>
      <c r="Z102" s="390"/>
    </row>
    <row r="103" spans="1:26" x14ac:dyDescent="0.25">
      <c r="A103" s="304"/>
      <c r="B103" s="305" t="s">
        <v>28</v>
      </c>
      <c r="C103" s="308">
        <f>C102/E102</f>
        <v>0.39370078740157483</v>
      </c>
      <c r="D103" s="308">
        <f>D102/E102</f>
        <v>0.60629921259842523</v>
      </c>
      <c r="E103" s="146"/>
      <c r="F103" s="306"/>
      <c r="G103" s="395"/>
      <c r="H103" s="307"/>
      <c r="I103" s="300"/>
      <c r="J103" s="300"/>
      <c r="K103" s="301"/>
      <c r="L103" s="300"/>
      <c r="M103" s="300"/>
      <c r="N103" s="302"/>
      <c r="O103" s="299"/>
      <c r="P103" s="300"/>
      <c r="Q103" s="301"/>
      <c r="R103" s="300"/>
      <c r="S103" s="300"/>
      <c r="T103" s="302"/>
      <c r="U103" s="299"/>
      <c r="V103" s="300"/>
      <c r="W103" s="301"/>
      <c r="X103" s="300"/>
      <c r="Y103" s="300"/>
      <c r="Z103" s="390"/>
    </row>
    <row r="104" spans="1:26" x14ac:dyDescent="0.25">
      <c r="A104" s="304"/>
      <c r="B104" s="305"/>
      <c r="C104" s="375"/>
      <c r="D104" s="375"/>
      <c r="E104" s="375"/>
      <c r="F104" s="309"/>
      <c r="G104" s="213"/>
      <c r="H104" s="109"/>
      <c r="I104" s="300"/>
      <c r="J104" s="300"/>
      <c r="K104" s="301"/>
      <c r="L104" s="300"/>
      <c r="M104" s="300"/>
      <c r="N104" s="302" t="s">
        <v>149</v>
      </c>
      <c r="O104" s="299"/>
      <c r="P104" s="300"/>
      <c r="Q104" s="301"/>
      <c r="R104" s="300"/>
      <c r="S104" s="300"/>
      <c r="T104" s="302"/>
      <c r="U104" s="299"/>
      <c r="V104" s="300"/>
      <c r="W104" s="301"/>
      <c r="X104" s="300"/>
      <c r="Y104" s="300"/>
      <c r="Z104" s="390"/>
    </row>
    <row r="105" spans="1:26" ht="15.75" thickBot="1" x14ac:dyDescent="0.3">
      <c r="A105" s="310"/>
      <c r="B105" s="311"/>
      <c r="C105" s="65"/>
      <c r="D105" s="65"/>
      <c r="E105" s="396"/>
      <c r="F105" s="397"/>
      <c r="G105" s="398"/>
      <c r="H105" s="399"/>
      <c r="I105" s="300"/>
      <c r="J105" s="300"/>
      <c r="K105" s="301"/>
      <c r="L105" s="300"/>
      <c r="M105" s="300"/>
      <c r="N105" s="302"/>
      <c r="O105" s="299"/>
      <c r="P105" s="300"/>
      <c r="Q105" s="301"/>
      <c r="R105" s="300"/>
      <c r="S105" s="300"/>
      <c r="T105" s="302"/>
      <c r="U105" s="299"/>
      <c r="V105" s="300"/>
      <c r="W105" s="301"/>
      <c r="X105" s="300"/>
      <c r="Y105" s="300"/>
      <c r="Z105" s="390"/>
    </row>
    <row r="106" spans="1:26" ht="15.75" thickBot="1" x14ac:dyDescent="0.3">
      <c r="A106" s="230"/>
      <c r="B106" s="248" t="s">
        <v>102</v>
      </c>
      <c r="C106" s="232"/>
      <c r="D106" s="232"/>
      <c r="E106" s="232"/>
      <c r="F106" s="232"/>
      <c r="G106" s="232"/>
      <c r="H106" s="232"/>
      <c r="I106" s="249"/>
      <c r="J106" s="250"/>
      <c r="K106" s="250"/>
      <c r="L106" s="250"/>
      <c r="M106" s="250"/>
      <c r="N106" s="251"/>
      <c r="O106" s="249"/>
      <c r="P106" s="250"/>
      <c r="Q106" s="250"/>
      <c r="R106" s="250"/>
      <c r="S106" s="250"/>
      <c r="T106" s="251"/>
      <c r="U106" s="249"/>
      <c r="V106" s="250"/>
      <c r="W106" s="250"/>
      <c r="X106" s="250"/>
      <c r="Y106" s="250"/>
      <c r="Z106" s="378"/>
    </row>
    <row r="107" spans="1:26" ht="25.5" x14ac:dyDescent="0.25">
      <c r="A107" s="26">
        <v>1</v>
      </c>
      <c r="B107" s="85" t="s">
        <v>103</v>
      </c>
      <c r="C107" s="86">
        <v>30</v>
      </c>
      <c r="D107" s="86">
        <f>J107+M107+P107+S107+V107+Y107</f>
        <v>60</v>
      </c>
      <c r="E107" s="87">
        <f>C107+D107</f>
        <v>90</v>
      </c>
      <c r="F107" s="252" t="s">
        <v>12</v>
      </c>
      <c r="G107" s="400">
        <v>7</v>
      </c>
      <c r="H107" s="253">
        <v>85</v>
      </c>
      <c r="I107" s="32"/>
      <c r="J107" s="37"/>
      <c r="K107" s="98"/>
      <c r="L107" s="37"/>
      <c r="M107" s="37"/>
      <c r="N107" s="99"/>
      <c r="O107" s="32"/>
      <c r="P107" s="37"/>
      <c r="Q107" s="98"/>
      <c r="R107" s="37">
        <v>10</v>
      </c>
      <c r="S107" s="37">
        <v>20</v>
      </c>
      <c r="T107" s="99">
        <v>2</v>
      </c>
      <c r="U107" s="32">
        <v>10</v>
      </c>
      <c r="V107" s="37">
        <v>20</v>
      </c>
      <c r="W107" s="98">
        <v>2</v>
      </c>
      <c r="X107" s="37">
        <v>10</v>
      </c>
      <c r="Y107" s="143">
        <v>20</v>
      </c>
      <c r="Z107" s="98">
        <v>3</v>
      </c>
    </row>
    <row r="108" spans="1:26" x14ac:dyDescent="0.25">
      <c r="A108" s="32">
        <v>2</v>
      </c>
      <c r="B108" s="97" t="s">
        <v>104</v>
      </c>
      <c r="C108" s="22">
        <v>20</v>
      </c>
      <c r="D108" s="22">
        <v>40</v>
      </c>
      <c r="E108" s="23">
        <v>60</v>
      </c>
      <c r="F108" s="166" t="s">
        <v>12</v>
      </c>
      <c r="G108" s="254">
        <v>5</v>
      </c>
      <c r="H108" s="32">
        <v>70</v>
      </c>
      <c r="I108" s="37"/>
      <c r="J108" s="98"/>
      <c r="K108" s="37"/>
      <c r="L108" s="37"/>
      <c r="M108" s="99"/>
      <c r="N108" s="32"/>
      <c r="O108" s="37"/>
      <c r="P108" s="98"/>
      <c r="Q108" s="37"/>
      <c r="R108" s="37">
        <v>10</v>
      </c>
      <c r="S108" s="99">
        <v>20</v>
      </c>
      <c r="T108" s="32">
        <v>2</v>
      </c>
      <c r="U108" s="37">
        <v>10</v>
      </c>
      <c r="V108" s="98">
        <v>20</v>
      </c>
      <c r="W108" s="98">
        <v>3</v>
      </c>
      <c r="X108" s="37"/>
      <c r="Y108" s="143"/>
      <c r="Z108" s="98"/>
    </row>
    <row r="109" spans="1:26" ht="25.5" x14ac:dyDescent="0.25">
      <c r="A109" s="32">
        <v>3</v>
      </c>
      <c r="B109" s="97" t="s">
        <v>105</v>
      </c>
      <c r="C109" s="22">
        <v>25</v>
      </c>
      <c r="D109" s="22">
        <v>0</v>
      </c>
      <c r="E109" s="23">
        <f>C109+D109</f>
        <v>25</v>
      </c>
      <c r="F109" s="24" t="s">
        <v>19</v>
      </c>
      <c r="G109" s="143">
        <v>2</v>
      </c>
      <c r="H109" s="254">
        <v>25</v>
      </c>
      <c r="I109" s="32"/>
      <c r="J109" s="37"/>
      <c r="K109" s="98"/>
      <c r="L109" s="37"/>
      <c r="M109" s="37"/>
      <c r="N109" s="99"/>
      <c r="O109" s="32"/>
      <c r="P109" s="37"/>
      <c r="Q109" s="98"/>
      <c r="R109" s="37">
        <v>25</v>
      </c>
      <c r="S109" s="37">
        <v>0</v>
      </c>
      <c r="T109" s="99">
        <v>2</v>
      </c>
      <c r="U109" s="32"/>
      <c r="V109" s="37"/>
      <c r="W109" s="98"/>
      <c r="X109" s="37"/>
      <c r="Y109" s="143"/>
      <c r="Z109" s="98"/>
    </row>
    <row r="110" spans="1:26" x14ac:dyDescent="0.25">
      <c r="A110" s="32">
        <v>4</v>
      </c>
      <c r="B110" s="97" t="s">
        <v>106</v>
      </c>
      <c r="C110" s="22">
        <v>4</v>
      </c>
      <c r="D110" s="22">
        <v>6</v>
      </c>
      <c r="E110" s="23">
        <f>C110+D110</f>
        <v>10</v>
      </c>
      <c r="F110" s="24" t="s">
        <v>19</v>
      </c>
      <c r="G110" s="143">
        <v>1</v>
      </c>
      <c r="H110" s="254">
        <v>20</v>
      </c>
      <c r="I110" s="32"/>
      <c r="J110" s="37"/>
      <c r="K110" s="98"/>
      <c r="L110" s="37"/>
      <c r="M110" s="37"/>
      <c r="N110" s="99"/>
      <c r="O110" s="32"/>
      <c r="P110" s="37"/>
      <c r="Q110" s="98"/>
      <c r="R110" s="37"/>
      <c r="S110" s="37"/>
      <c r="T110" s="99"/>
      <c r="U110" s="32"/>
      <c r="V110" s="37"/>
      <c r="W110" s="98"/>
      <c r="X110" s="37">
        <v>4</v>
      </c>
      <c r="Y110" s="143">
        <v>6</v>
      </c>
      <c r="Z110" s="98">
        <v>1</v>
      </c>
    </row>
    <row r="111" spans="1:26" x14ac:dyDescent="0.25">
      <c r="A111" s="32">
        <v>5</v>
      </c>
      <c r="B111" s="401" t="s">
        <v>107</v>
      </c>
      <c r="C111" s="22">
        <v>6</v>
      </c>
      <c r="D111" s="22">
        <v>9</v>
      </c>
      <c r="E111" s="23">
        <f>C111+D111</f>
        <v>15</v>
      </c>
      <c r="F111" s="24" t="s">
        <v>19</v>
      </c>
      <c r="G111" s="143">
        <v>2</v>
      </c>
      <c r="H111" s="254">
        <v>35</v>
      </c>
      <c r="I111" s="32"/>
      <c r="J111" s="37"/>
      <c r="K111" s="98"/>
      <c r="L111" s="256"/>
      <c r="M111" s="37"/>
      <c r="N111" s="99"/>
      <c r="O111" s="32"/>
      <c r="P111" s="37"/>
      <c r="Q111" s="98"/>
      <c r="R111" s="256"/>
      <c r="S111" s="37"/>
      <c r="T111" s="99"/>
      <c r="U111" s="32"/>
      <c r="V111" s="37"/>
      <c r="W111" s="98"/>
      <c r="X111" s="37">
        <v>6</v>
      </c>
      <c r="Y111" s="143">
        <v>9</v>
      </c>
      <c r="Z111" s="98">
        <v>2</v>
      </c>
    </row>
    <row r="112" spans="1:26" x14ac:dyDescent="0.25">
      <c r="A112" s="32">
        <v>6</v>
      </c>
      <c r="B112" s="97" t="s">
        <v>108</v>
      </c>
      <c r="C112" s="22">
        <v>6</v>
      </c>
      <c r="D112" s="22">
        <v>9</v>
      </c>
      <c r="E112" s="23">
        <f>C112+D112</f>
        <v>15</v>
      </c>
      <c r="F112" s="24" t="s">
        <v>19</v>
      </c>
      <c r="G112" s="143">
        <v>2</v>
      </c>
      <c r="H112" s="254">
        <v>35</v>
      </c>
      <c r="I112" s="32"/>
      <c r="J112" s="37"/>
      <c r="K112" s="98"/>
      <c r="L112" s="37"/>
      <c r="M112" s="37"/>
      <c r="N112" s="99"/>
      <c r="O112" s="32"/>
      <c r="P112" s="37"/>
      <c r="Q112" s="98"/>
      <c r="R112" s="37"/>
      <c r="S112" s="37"/>
      <c r="T112" s="99"/>
      <c r="U112" s="32"/>
      <c r="V112" s="37"/>
      <c r="W112" s="98"/>
      <c r="X112" s="142">
        <v>6</v>
      </c>
      <c r="Y112" s="143">
        <v>9</v>
      </c>
      <c r="Z112" s="98">
        <v>2</v>
      </c>
    </row>
    <row r="113" spans="1:26" x14ac:dyDescent="0.25">
      <c r="A113" s="32">
        <v>7</v>
      </c>
      <c r="B113" s="401" t="s">
        <v>109</v>
      </c>
      <c r="C113" s="22">
        <v>6</v>
      </c>
      <c r="D113" s="22">
        <v>9</v>
      </c>
      <c r="E113" s="23">
        <f>C113+D113</f>
        <v>15</v>
      </c>
      <c r="F113" s="24" t="s">
        <v>19</v>
      </c>
      <c r="G113" s="143">
        <v>2</v>
      </c>
      <c r="H113" s="254">
        <v>35</v>
      </c>
      <c r="I113" s="32"/>
      <c r="J113" s="37"/>
      <c r="K113" s="98"/>
      <c r="L113" s="37"/>
      <c r="M113" s="37"/>
      <c r="N113" s="99"/>
      <c r="O113" s="32"/>
      <c r="P113" s="37"/>
      <c r="Q113" s="98"/>
      <c r="R113" s="37">
        <v>6</v>
      </c>
      <c r="S113" s="37">
        <v>9</v>
      </c>
      <c r="T113" s="99">
        <v>2</v>
      </c>
      <c r="U113" s="32"/>
      <c r="V113" s="37"/>
      <c r="W113" s="98"/>
      <c r="X113" s="37"/>
      <c r="Y113" s="143"/>
      <c r="Z113" s="98"/>
    </row>
    <row r="114" spans="1:26" x14ac:dyDescent="0.25">
      <c r="A114" s="32">
        <v>8</v>
      </c>
      <c r="B114" s="401" t="s">
        <v>110</v>
      </c>
      <c r="C114" s="22">
        <v>6</v>
      </c>
      <c r="D114" s="22">
        <v>9</v>
      </c>
      <c r="E114" s="23">
        <v>15</v>
      </c>
      <c r="F114" s="24" t="s">
        <v>19</v>
      </c>
      <c r="G114" s="143">
        <v>2</v>
      </c>
      <c r="H114" s="254">
        <v>35</v>
      </c>
      <c r="I114" s="32"/>
      <c r="J114" s="37"/>
      <c r="K114" s="98"/>
      <c r="L114" s="37"/>
      <c r="M114" s="37"/>
      <c r="N114" s="99"/>
      <c r="O114" s="32"/>
      <c r="P114" s="37"/>
      <c r="Q114" s="98"/>
      <c r="R114" s="37"/>
      <c r="S114" s="37"/>
      <c r="T114" s="99"/>
      <c r="U114" s="32">
        <v>6</v>
      </c>
      <c r="V114" s="37">
        <v>9</v>
      </c>
      <c r="W114" s="98">
        <v>2</v>
      </c>
      <c r="X114" s="37"/>
      <c r="Y114" s="143"/>
      <c r="Z114" s="98"/>
    </row>
    <row r="115" spans="1:26" x14ac:dyDescent="0.25">
      <c r="A115" s="32">
        <v>9</v>
      </c>
      <c r="B115" s="401" t="s">
        <v>111</v>
      </c>
      <c r="C115" s="22">
        <v>15</v>
      </c>
      <c r="D115" s="22">
        <v>0</v>
      </c>
      <c r="E115" s="23">
        <v>15</v>
      </c>
      <c r="F115" s="24" t="s">
        <v>19</v>
      </c>
      <c r="G115" s="143">
        <v>2</v>
      </c>
      <c r="H115" s="254">
        <v>35</v>
      </c>
      <c r="I115" s="32"/>
      <c r="J115" s="37"/>
      <c r="K115" s="98"/>
      <c r="L115" s="37"/>
      <c r="M115" s="37"/>
      <c r="N115" s="99"/>
      <c r="O115" s="32"/>
      <c r="P115" s="37"/>
      <c r="Q115" s="98"/>
      <c r="R115" s="37"/>
      <c r="S115" s="37"/>
      <c r="T115" s="99"/>
      <c r="U115" s="32"/>
      <c r="V115" s="37"/>
      <c r="W115" s="98"/>
      <c r="X115" s="37">
        <v>15</v>
      </c>
      <c r="Y115" s="143">
        <v>0</v>
      </c>
      <c r="Z115" s="98">
        <v>2</v>
      </c>
    </row>
    <row r="116" spans="1:26" ht="15.75" thickBot="1" x14ac:dyDescent="0.3">
      <c r="A116" s="257"/>
      <c r="B116" s="402" t="s">
        <v>100</v>
      </c>
      <c r="C116" s="56">
        <f>SUM(C107:C115)</f>
        <v>118</v>
      </c>
      <c r="D116" s="56">
        <f>SUM(D107:D115)</f>
        <v>142</v>
      </c>
      <c r="E116" s="56">
        <f>SUM(E107:E115)</f>
        <v>260</v>
      </c>
      <c r="F116" s="258"/>
      <c r="G116" s="258">
        <f>SUM(G107:G115)</f>
        <v>25</v>
      </c>
      <c r="H116" s="259">
        <f>SUM(H107:H115)</f>
        <v>375</v>
      </c>
      <c r="I116" s="108">
        <f t="shared" ref="I116:Z116" si="16">SUM(I107:I115)</f>
        <v>0</v>
      </c>
      <c r="J116" s="35">
        <f t="shared" si="16"/>
        <v>0</v>
      </c>
      <c r="K116" s="35">
        <f t="shared" si="16"/>
        <v>0</v>
      </c>
      <c r="L116" s="35">
        <f t="shared" si="16"/>
        <v>0</v>
      </c>
      <c r="M116" s="35">
        <f t="shared" si="16"/>
        <v>0</v>
      </c>
      <c r="N116" s="109">
        <f t="shared" si="16"/>
        <v>0</v>
      </c>
      <c r="O116" s="108">
        <f t="shared" si="16"/>
        <v>0</v>
      </c>
      <c r="P116" s="35">
        <f t="shared" si="16"/>
        <v>0</v>
      </c>
      <c r="Q116" s="35">
        <f t="shared" si="16"/>
        <v>0</v>
      </c>
      <c r="R116" s="35">
        <f t="shared" si="16"/>
        <v>51</v>
      </c>
      <c r="S116" s="35">
        <f t="shared" si="16"/>
        <v>49</v>
      </c>
      <c r="T116" s="109">
        <f t="shared" si="16"/>
        <v>8</v>
      </c>
      <c r="U116" s="108">
        <f t="shared" si="16"/>
        <v>26</v>
      </c>
      <c r="V116" s="35">
        <f t="shared" si="16"/>
        <v>49</v>
      </c>
      <c r="W116" s="35">
        <f t="shared" si="16"/>
        <v>7</v>
      </c>
      <c r="X116" s="35">
        <f t="shared" si="16"/>
        <v>41</v>
      </c>
      <c r="Y116" s="107">
        <f t="shared" si="16"/>
        <v>44</v>
      </c>
      <c r="Z116" s="35">
        <f t="shared" si="16"/>
        <v>10</v>
      </c>
    </row>
    <row r="117" spans="1:26" ht="15.75" thickBot="1" x14ac:dyDescent="0.3">
      <c r="A117" s="261"/>
      <c r="B117" s="403" t="s">
        <v>101</v>
      </c>
      <c r="C117" s="193">
        <f>C116/E116</f>
        <v>0.45384615384615384</v>
      </c>
      <c r="D117" s="193">
        <f>D116/E116</f>
        <v>0.5461538461538461</v>
      </c>
      <c r="E117" s="194"/>
      <c r="F117" s="263"/>
      <c r="G117" s="404"/>
      <c r="H117" s="112"/>
      <c r="I117" s="69">
        <f t="shared" ref="I117:Z117" si="17">I15+I30+I40+I49+I75+I84+I116</f>
        <v>134</v>
      </c>
      <c r="J117" s="66">
        <f t="shared" si="17"/>
        <v>165</v>
      </c>
      <c r="K117" s="66">
        <f t="shared" si="17"/>
        <v>30</v>
      </c>
      <c r="L117" s="66">
        <f t="shared" si="17"/>
        <v>111</v>
      </c>
      <c r="M117" s="66">
        <f t="shared" si="17"/>
        <v>211</v>
      </c>
      <c r="N117" s="111">
        <f t="shared" si="17"/>
        <v>30</v>
      </c>
      <c r="O117" s="69">
        <f t="shared" si="17"/>
        <v>113</v>
      </c>
      <c r="P117" s="66">
        <f t="shared" si="17"/>
        <v>186</v>
      </c>
      <c r="Q117" s="66">
        <f t="shared" si="17"/>
        <v>30</v>
      </c>
      <c r="R117" s="66">
        <f t="shared" si="17"/>
        <v>105</v>
      </c>
      <c r="S117" s="66">
        <f t="shared" si="17"/>
        <v>179</v>
      </c>
      <c r="T117" s="111">
        <f t="shared" si="17"/>
        <v>30</v>
      </c>
      <c r="U117" s="69">
        <f t="shared" si="17"/>
        <v>71</v>
      </c>
      <c r="V117" s="66">
        <f t="shared" si="17"/>
        <v>241</v>
      </c>
      <c r="W117" s="66">
        <f t="shared" si="17"/>
        <v>30</v>
      </c>
      <c r="X117" s="66">
        <f t="shared" si="17"/>
        <v>63</v>
      </c>
      <c r="Y117" s="112">
        <f t="shared" si="17"/>
        <v>166</v>
      </c>
      <c r="Z117" s="35">
        <f t="shared" si="17"/>
        <v>30</v>
      </c>
    </row>
    <row r="118" spans="1:26" x14ac:dyDescent="0.25">
      <c r="A118" s="405"/>
      <c r="B118" s="181"/>
      <c r="C118" s="381"/>
      <c r="D118" s="381"/>
      <c r="E118" s="382"/>
      <c r="F118" s="406"/>
      <c r="G118" s="407"/>
      <c r="H118" s="408"/>
      <c r="I118" s="389"/>
      <c r="J118" s="386"/>
      <c r="K118" s="387"/>
      <c r="L118" s="386"/>
      <c r="M118" s="386"/>
      <c r="N118" s="388"/>
      <c r="O118" s="389"/>
      <c r="P118" s="386"/>
      <c r="Q118" s="387"/>
      <c r="R118" s="386"/>
      <c r="S118" s="386"/>
      <c r="T118" s="388"/>
      <c r="U118" s="389"/>
      <c r="V118" s="386"/>
      <c r="W118" s="387"/>
      <c r="X118" s="386"/>
      <c r="Y118" s="386"/>
      <c r="Z118" s="390"/>
    </row>
    <row r="119" spans="1:26" x14ac:dyDescent="0.25">
      <c r="A119" s="293"/>
      <c r="B119" s="294"/>
      <c r="C119" s="295"/>
      <c r="D119" s="295"/>
      <c r="E119" s="296"/>
      <c r="F119" s="297"/>
      <c r="G119" s="219"/>
      <c r="H119" s="298"/>
      <c r="I119" s="299"/>
      <c r="J119" s="300"/>
      <c r="K119" s="301"/>
      <c r="L119" s="300"/>
      <c r="M119" s="300"/>
      <c r="N119" s="302"/>
      <c r="O119" s="299"/>
      <c r="P119" s="300"/>
      <c r="Q119" s="301"/>
      <c r="R119" s="300"/>
      <c r="S119" s="300"/>
      <c r="T119" s="302"/>
      <c r="U119" s="299"/>
      <c r="V119" s="300"/>
      <c r="W119" s="301"/>
      <c r="X119" s="300"/>
      <c r="Y119" s="300"/>
      <c r="Z119" s="390"/>
    </row>
    <row r="120" spans="1:26" x14ac:dyDescent="0.25">
      <c r="A120" s="304"/>
      <c r="B120" s="305" t="s">
        <v>131</v>
      </c>
      <c r="C120" s="123">
        <f>C77+C116</f>
        <v>600</v>
      </c>
      <c r="D120" s="123">
        <f>D116+D77</f>
        <v>924</v>
      </c>
      <c r="E120" s="146">
        <f>C120+D120</f>
        <v>1524</v>
      </c>
      <c r="F120" s="306"/>
      <c r="G120" s="395"/>
      <c r="H120" s="307"/>
      <c r="I120" s="299"/>
      <c r="J120" s="300"/>
      <c r="K120" s="301"/>
      <c r="L120" s="300"/>
      <c r="M120" s="300"/>
      <c r="N120" s="302"/>
      <c r="O120" s="299"/>
      <c r="P120" s="300"/>
      <c r="Q120" s="301"/>
      <c r="R120" s="300" t="s">
        <v>0</v>
      </c>
      <c r="S120" s="300"/>
      <c r="T120" s="302"/>
      <c r="U120" s="299"/>
      <c r="V120" s="300"/>
      <c r="W120" s="301"/>
      <c r="X120" s="300"/>
      <c r="Y120" s="300"/>
      <c r="Z120" s="390"/>
    </row>
    <row r="121" spans="1:26" x14ac:dyDescent="0.25">
      <c r="A121" s="304"/>
      <c r="B121" s="305" t="s">
        <v>28</v>
      </c>
      <c r="C121" s="308">
        <f>C120/E120</f>
        <v>0.39370078740157483</v>
      </c>
      <c r="D121" s="308">
        <f>D120/E120</f>
        <v>0.60629921259842523</v>
      </c>
      <c r="E121" s="146"/>
      <c r="F121" s="306"/>
      <c r="G121" s="395"/>
      <c r="H121" s="307"/>
      <c r="I121" s="299"/>
      <c r="J121" s="300"/>
      <c r="K121" s="301"/>
      <c r="L121" s="300"/>
      <c r="M121" s="300"/>
      <c r="N121" s="302"/>
      <c r="O121" s="299"/>
      <c r="P121" s="300"/>
      <c r="Q121" s="301"/>
      <c r="R121" s="300"/>
      <c r="S121" s="300"/>
      <c r="T121" s="302"/>
      <c r="U121" s="299"/>
      <c r="V121" s="300"/>
      <c r="W121" s="301"/>
      <c r="X121" s="300"/>
      <c r="Y121" s="300"/>
      <c r="Z121" s="390"/>
    </row>
    <row r="122" spans="1:26" x14ac:dyDescent="0.25">
      <c r="A122" s="304"/>
      <c r="B122" s="54"/>
      <c r="C122" s="375"/>
      <c r="D122" s="375"/>
      <c r="E122" s="409"/>
      <c r="F122" s="309"/>
      <c r="G122" s="213"/>
      <c r="H122" s="109"/>
      <c r="I122" s="299"/>
      <c r="J122" s="300"/>
      <c r="K122" s="301"/>
      <c r="L122" s="300"/>
      <c r="M122" s="300"/>
      <c r="N122" s="302"/>
      <c r="O122" s="299"/>
      <c r="P122" s="300"/>
      <c r="Q122" s="301"/>
      <c r="R122" s="300"/>
      <c r="S122" s="300"/>
      <c r="T122" s="302"/>
      <c r="U122" s="299"/>
      <c r="V122" s="300"/>
      <c r="W122" s="301"/>
      <c r="X122" s="300"/>
      <c r="Y122" s="300"/>
      <c r="Z122" s="390"/>
    </row>
    <row r="123" spans="1:26" ht="15.75" thickBot="1" x14ac:dyDescent="0.3">
      <c r="A123" s="310"/>
      <c r="B123" s="311"/>
      <c r="C123" s="65"/>
      <c r="D123" s="65"/>
      <c r="E123" s="396"/>
      <c r="F123" s="397"/>
      <c r="G123" s="398"/>
      <c r="H123" s="399"/>
      <c r="I123" s="299"/>
      <c r="J123" s="300"/>
      <c r="K123" s="301"/>
      <c r="L123" s="300"/>
      <c r="M123" s="300"/>
      <c r="N123" s="302"/>
      <c r="O123" s="299"/>
      <c r="P123" s="300"/>
      <c r="Q123" s="301"/>
      <c r="R123" s="300"/>
      <c r="S123" s="300"/>
      <c r="T123" s="302"/>
      <c r="U123" s="299"/>
      <c r="V123" s="300"/>
      <c r="W123" s="301"/>
      <c r="X123" s="300"/>
      <c r="Y123" s="300"/>
      <c r="Z123" s="390"/>
    </row>
    <row r="124" spans="1:26" ht="15.75" thickBot="1" x14ac:dyDescent="0.3">
      <c r="A124" s="264"/>
      <c r="B124" s="265" t="s">
        <v>112</v>
      </c>
      <c r="C124" s="266"/>
      <c r="D124" s="266"/>
      <c r="E124" s="266"/>
      <c r="F124" s="266"/>
      <c r="G124" s="266"/>
      <c r="H124" s="266"/>
      <c r="I124" s="264"/>
      <c r="J124" s="266"/>
      <c r="K124" s="266"/>
      <c r="L124" s="266"/>
      <c r="M124" s="266"/>
      <c r="N124" s="267"/>
      <c r="O124" s="264"/>
      <c r="P124" s="266"/>
      <c r="Q124" s="266"/>
      <c r="R124" s="266"/>
      <c r="S124" s="266"/>
      <c r="T124" s="267"/>
      <c r="U124" s="264"/>
      <c r="V124" s="266"/>
      <c r="W124" s="266"/>
      <c r="X124" s="266"/>
      <c r="Y124" s="266"/>
      <c r="Z124" s="378"/>
    </row>
    <row r="125" spans="1:26" ht="38.25" x14ac:dyDescent="0.25">
      <c r="A125" s="26">
        <v>1</v>
      </c>
      <c r="B125" s="85" t="s">
        <v>113</v>
      </c>
      <c r="C125" s="410">
        <v>30</v>
      </c>
      <c r="D125" s="410">
        <v>20</v>
      </c>
      <c r="E125" s="411">
        <f>C125+D125</f>
        <v>50</v>
      </c>
      <c r="F125" s="27" t="s">
        <v>12</v>
      </c>
      <c r="G125" s="330">
        <v>4</v>
      </c>
      <c r="H125" s="253">
        <v>50</v>
      </c>
      <c r="I125" s="26"/>
      <c r="J125" s="27"/>
      <c r="K125" s="271"/>
      <c r="L125" s="27"/>
      <c r="M125" s="27"/>
      <c r="N125" s="272"/>
      <c r="O125" s="26"/>
      <c r="P125" s="27"/>
      <c r="Q125" s="271"/>
      <c r="R125" s="27">
        <v>30</v>
      </c>
      <c r="S125" s="27">
        <v>20</v>
      </c>
      <c r="T125" s="271">
        <v>4</v>
      </c>
      <c r="U125" s="26"/>
      <c r="V125" s="27"/>
      <c r="W125" s="271"/>
      <c r="X125" s="27"/>
      <c r="Y125" s="330"/>
      <c r="Z125" s="98"/>
    </row>
    <row r="126" spans="1:26" ht="25.5" x14ac:dyDescent="0.25">
      <c r="A126" s="32">
        <v>2</v>
      </c>
      <c r="B126" s="97" t="s">
        <v>114</v>
      </c>
      <c r="C126" s="412">
        <v>15</v>
      </c>
      <c r="D126" s="412">
        <f>J126+M126+P126+S126+V126+Y126</f>
        <v>0</v>
      </c>
      <c r="E126" s="413">
        <f t="shared" ref="E126:E133" si="18">C126+D126</f>
        <v>15</v>
      </c>
      <c r="F126" s="414" t="s">
        <v>19</v>
      </c>
      <c r="G126" s="143">
        <v>2</v>
      </c>
      <c r="H126" s="254">
        <v>35</v>
      </c>
      <c r="I126" s="32"/>
      <c r="J126" s="37"/>
      <c r="K126" s="98"/>
      <c r="L126" s="37"/>
      <c r="M126" s="37"/>
      <c r="N126" s="99"/>
      <c r="O126" s="32"/>
      <c r="P126" s="37"/>
      <c r="Q126" s="98"/>
      <c r="R126" s="37">
        <v>15</v>
      </c>
      <c r="S126" s="37">
        <v>0</v>
      </c>
      <c r="T126" s="98">
        <v>2</v>
      </c>
      <c r="U126" s="32"/>
      <c r="V126" s="37"/>
      <c r="W126" s="98"/>
      <c r="X126" s="37"/>
      <c r="Y126" s="143"/>
      <c r="Z126" s="98"/>
    </row>
    <row r="127" spans="1:26" x14ac:dyDescent="0.25">
      <c r="A127" s="32">
        <v>3</v>
      </c>
      <c r="B127" s="97" t="s">
        <v>115</v>
      </c>
      <c r="C127" s="412">
        <v>25</v>
      </c>
      <c r="D127" s="412">
        <v>0</v>
      </c>
      <c r="E127" s="413">
        <f t="shared" si="18"/>
        <v>25</v>
      </c>
      <c r="F127" s="414" t="s">
        <v>19</v>
      </c>
      <c r="G127" s="143">
        <v>2</v>
      </c>
      <c r="H127" s="254">
        <v>25</v>
      </c>
      <c r="I127" s="32"/>
      <c r="J127" s="37"/>
      <c r="K127" s="98"/>
      <c r="L127" s="37"/>
      <c r="M127" s="37"/>
      <c r="N127" s="99"/>
      <c r="O127" s="32"/>
      <c r="P127" s="37"/>
      <c r="Q127" s="98"/>
      <c r="R127" s="37">
        <v>15</v>
      </c>
      <c r="S127" s="37">
        <v>0</v>
      </c>
      <c r="T127" s="98">
        <v>2</v>
      </c>
      <c r="U127" s="119"/>
      <c r="V127" s="37"/>
      <c r="W127" s="98"/>
      <c r="X127" s="37"/>
      <c r="Y127" s="143"/>
      <c r="Z127" s="98"/>
    </row>
    <row r="128" spans="1:26" x14ac:dyDescent="0.25">
      <c r="A128" s="32">
        <v>4</v>
      </c>
      <c r="B128" s="97" t="s">
        <v>150</v>
      </c>
      <c r="C128" s="412">
        <v>25</v>
      </c>
      <c r="D128" s="412">
        <v>0</v>
      </c>
      <c r="E128" s="413">
        <f t="shared" si="18"/>
        <v>25</v>
      </c>
      <c r="F128" s="414" t="s">
        <v>19</v>
      </c>
      <c r="G128" s="143">
        <v>2</v>
      </c>
      <c r="H128" s="254">
        <v>25</v>
      </c>
      <c r="I128" s="32"/>
      <c r="J128" s="37"/>
      <c r="K128" s="98"/>
      <c r="L128" s="37"/>
      <c r="M128" s="37"/>
      <c r="N128" s="99"/>
      <c r="O128" s="32"/>
      <c r="P128" s="37"/>
      <c r="Q128" s="98"/>
      <c r="R128" s="37"/>
      <c r="S128" s="37"/>
      <c r="T128" s="99"/>
      <c r="U128" s="37">
        <v>25</v>
      </c>
      <c r="V128" s="37">
        <v>0</v>
      </c>
      <c r="W128" s="98">
        <v>2</v>
      </c>
      <c r="X128" s="37"/>
      <c r="Y128" s="143"/>
      <c r="Z128" s="98"/>
    </row>
    <row r="129" spans="1:26" ht="26.25" thickBot="1" x14ac:dyDescent="0.3">
      <c r="A129" s="32">
        <v>5</v>
      </c>
      <c r="B129" s="97" t="s">
        <v>117</v>
      </c>
      <c r="C129" s="412">
        <v>6</v>
      </c>
      <c r="D129" s="412">
        <v>9</v>
      </c>
      <c r="E129" s="413">
        <f t="shared" si="18"/>
        <v>15</v>
      </c>
      <c r="F129" s="414" t="s">
        <v>19</v>
      </c>
      <c r="G129" s="143">
        <v>2</v>
      </c>
      <c r="H129" s="254">
        <v>35</v>
      </c>
      <c r="I129" s="32"/>
      <c r="J129" s="37"/>
      <c r="K129" s="98"/>
      <c r="L129" s="37"/>
      <c r="M129" s="37"/>
      <c r="N129" s="99"/>
      <c r="O129" s="32"/>
      <c r="P129" s="37"/>
      <c r="Q129" s="98"/>
      <c r="R129" s="37"/>
      <c r="S129" s="37"/>
      <c r="T129" s="415"/>
      <c r="U129" s="37">
        <v>6</v>
      </c>
      <c r="V129" s="37">
        <v>9</v>
      </c>
      <c r="W129" s="98">
        <v>2</v>
      </c>
      <c r="X129" s="37"/>
      <c r="Y129" s="143"/>
      <c r="Z129" s="98"/>
    </row>
    <row r="130" spans="1:26" ht="26.25" thickBot="1" x14ac:dyDescent="0.3">
      <c r="A130" s="32">
        <v>6</v>
      </c>
      <c r="B130" s="97" t="s">
        <v>118</v>
      </c>
      <c r="C130" s="412">
        <v>35</v>
      </c>
      <c r="D130" s="412">
        <v>50</v>
      </c>
      <c r="E130" s="413">
        <f t="shared" si="18"/>
        <v>85</v>
      </c>
      <c r="F130" s="416" t="s">
        <v>12</v>
      </c>
      <c r="G130" s="143">
        <v>7</v>
      </c>
      <c r="H130" s="37">
        <v>100</v>
      </c>
      <c r="I130" s="37"/>
      <c r="J130" s="98"/>
      <c r="K130" s="37"/>
      <c r="L130" s="37"/>
      <c r="M130" s="98"/>
      <c r="N130" s="37"/>
      <c r="O130" s="37"/>
      <c r="P130" s="98"/>
      <c r="Q130" s="37"/>
      <c r="R130" s="37"/>
      <c r="S130" s="100"/>
      <c r="T130" s="417"/>
      <c r="U130" s="119">
        <v>20</v>
      </c>
      <c r="V130" s="98">
        <v>20</v>
      </c>
      <c r="W130" s="37">
        <v>3</v>
      </c>
      <c r="X130" s="37">
        <v>15</v>
      </c>
      <c r="Y130" s="100">
        <v>30</v>
      </c>
      <c r="Z130" s="98">
        <v>4</v>
      </c>
    </row>
    <row r="131" spans="1:26" x14ac:dyDescent="0.25">
      <c r="A131" s="32">
        <v>7</v>
      </c>
      <c r="B131" s="401" t="s">
        <v>119</v>
      </c>
      <c r="C131" s="412">
        <v>3</v>
      </c>
      <c r="D131" s="412">
        <v>12</v>
      </c>
      <c r="E131" s="413">
        <f t="shared" si="18"/>
        <v>15</v>
      </c>
      <c r="F131" s="414" t="s">
        <v>19</v>
      </c>
      <c r="G131" s="143">
        <v>2</v>
      </c>
      <c r="H131" s="254">
        <v>35</v>
      </c>
      <c r="I131" s="32"/>
      <c r="J131" s="37"/>
      <c r="K131" s="98"/>
      <c r="L131" s="256"/>
      <c r="M131" s="37"/>
      <c r="N131" s="99"/>
      <c r="O131" s="32"/>
      <c r="P131" s="37"/>
      <c r="Q131" s="98"/>
      <c r="R131" s="256"/>
      <c r="S131" s="37"/>
      <c r="T131" s="418"/>
      <c r="U131" s="32"/>
      <c r="V131" s="37"/>
      <c r="W131" s="98"/>
      <c r="X131" s="37">
        <v>3</v>
      </c>
      <c r="Y131" s="143">
        <v>12</v>
      </c>
      <c r="Z131" s="98">
        <v>2</v>
      </c>
    </row>
    <row r="132" spans="1:26" ht="25.5" x14ac:dyDescent="0.25">
      <c r="A132" s="32">
        <v>8</v>
      </c>
      <c r="B132" s="97" t="s">
        <v>120</v>
      </c>
      <c r="C132" s="412">
        <v>3</v>
      </c>
      <c r="D132" s="412">
        <v>12</v>
      </c>
      <c r="E132" s="413">
        <v>15</v>
      </c>
      <c r="F132" s="414" t="s">
        <v>19</v>
      </c>
      <c r="G132" s="143">
        <v>2</v>
      </c>
      <c r="H132" s="254">
        <v>35</v>
      </c>
      <c r="I132" s="32"/>
      <c r="J132" s="37"/>
      <c r="K132" s="98"/>
      <c r="L132" s="37"/>
      <c r="M132" s="37"/>
      <c r="N132" s="99"/>
      <c r="O132" s="32"/>
      <c r="P132" s="37"/>
      <c r="Q132" s="98"/>
      <c r="R132" s="37"/>
      <c r="S132" s="37"/>
      <c r="T132" s="99"/>
      <c r="U132" s="32"/>
      <c r="V132" s="37"/>
      <c r="W132" s="98"/>
      <c r="X132" s="142">
        <v>3</v>
      </c>
      <c r="Y132" s="143">
        <v>12</v>
      </c>
      <c r="Z132" s="98">
        <v>2</v>
      </c>
    </row>
    <row r="133" spans="1:26" x14ac:dyDescent="0.25">
      <c r="A133" s="32">
        <v>9</v>
      </c>
      <c r="B133" s="97" t="s">
        <v>121</v>
      </c>
      <c r="C133" s="412">
        <v>3</v>
      </c>
      <c r="D133" s="412">
        <v>12</v>
      </c>
      <c r="E133" s="413">
        <f t="shared" si="18"/>
        <v>15</v>
      </c>
      <c r="F133" s="414" t="s">
        <v>19</v>
      </c>
      <c r="G133" s="143">
        <v>2</v>
      </c>
      <c r="H133" s="254">
        <v>35</v>
      </c>
      <c r="I133" s="32"/>
      <c r="J133" s="37"/>
      <c r="K133" s="98"/>
      <c r="L133" s="37"/>
      <c r="M133" s="37"/>
      <c r="N133" s="99"/>
      <c r="O133" s="32"/>
      <c r="P133" s="37"/>
      <c r="Q133" s="98"/>
      <c r="R133" s="37"/>
      <c r="S133" s="37"/>
      <c r="T133" s="99"/>
      <c r="U133" s="32"/>
      <c r="V133" s="37"/>
      <c r="W133" s="98"/>
      <c r="X133" s="142">
        <v>3</v>
      </c>
      <c r="Y133" s="143">
        <v>12</v>
      </c>
      <c r="Z133" s="98">
        <v>2</v>
      </c>
    </row>
    <row r="134" spans="1:26" x14ac:dyDescent="0.25">
      <c r="A134" s="32"/>
      <c r="B134" s="277"/>
      <c r="C134" s="142"/>
      <c r="D134" s="142"/>
      <c r="E134" s="37"/>
      <c r="F134" s="37"/>
      <c r="G134" s="143"/>
      <c r="H134" s="254"/>
      <c r="I134" s="32"/>
      <c r="J134" s="37"/>
      <c r="K134" s="98"/>
      <c r="L134" s="37"/>
      <c r="M134" s="37"/>
      <c r="N134" s="99"/>
      <c r="O134" s="32"/>
      <c r="P134" s="37"/>
      <c r="Q134" s="98"/>
      <c r="R134" s="37"/>
      <c r="S134" s="37"/>
      <c r="T134" s="99"/>
      <c r="U134" s="32"/>
      <c r="V134" s="37"/>
      <c r="W134" s="98"/>
      <c r="X134" s="37"/>
      <c r="Y134" s="143"/>
      <c r="Z134" s="98"/>
    </row>
    <row r="135" spans="1:26" ht="15.75" thickBot="1" x14ac:dyDescent="0.3">
      <c r="A135" s="257"/>
      <c r="B135" s="242" t="s">
        <v>100</v>
      </c>
      <c r="C135" s="56">
        <f>SUM(C125:C134)</f>
        <v>145</v>
      </c>
      <c r="D135" s="56">
        <f>SUM(D125:D134)</f>
        <v>115</v>
      </c>
      <c r="E135" s="56">
        <f>SUM(E125:E134)</f>
        <v>260</v>
      </c>
      <c r="F135" s="258"/>
      <c r="G135" s="258">
        <f>SUM(G125:G134)</f>
        <v>25</v>
      </c>
      <c r="H135" s="259">
        <f>SUM(H125:H134)</f>
        <v>375</v>
      </c>
      <c r="I135" s="108">
        <f t="shared" ref="I135:Z135" si="19">SUM(I125:I134)</f>
        <v>0</v>
      </c>
      <c r="J135" s="35">
        <f t="shared" si="19"/>
        <v>0</v>
      </c>
      <c r="K135" s="35">
        <f t="shared" si="19"/>
        <v>0</v>
      </c>
      <c r="L135" s="35">
        <f t="shared" si="19"/>
        <v>0</v>
      </c>
      <c r="M135" s="35">
        <f t="shared" si="19"/>
        <v>0</v>
      </c>
      <c r="N135" s="109">
        <f t="shared" si="19"/>
        <v>0</v>
      </c>
      <c r="O135" s="108">
        <f t="shared" si="19"/>
        <v>0</v>
      </c>
      <c r="P135" s="35">
        <f t="shared" si="19"/>
        <v>0</v>
      </c>
      <c r="Q135" s="35">
        <f t="shared" si="19"/>
        <v>0</v>
      </c>
      <c r="R135" s="35">
        <f t="shared" si="19"/>
        <v>60</v>
      </c>
      <c r="S135" s="35">
        <f t="shared" si="19"/>
        <v>20</v>
      </c>
      <c r="T135" s="109">
        <f t="shared" si="19"/>
        <v>8</v>
      </c>
      <c r="U135" s="108">
        <f t="shared" si="19"/>
        <v>51</v>
      </c>
      <c r="V135" s="35">
        <f t="shared" si="19"/>
        <v>29</v>
      </c>
      <c r="W135" s="35">
        <f t="shared" si="19"/>
        <v>7</v>
      </c>
      <c r="X135" s="35">
        <f t="shared" si="19"/>
        <v>24</v>
      </c>
      <c r="Y135" s="107">
        <f t="shared" si="19"/>
        <v>66</v>
      </c>
      <c r="Z135" s="35">
        <f t="shared" si="19"/>
        <v>10</v>
      </c>
    </row>
    <row r="136" spans="1:26" ht="15.75" thickBot="1" x14ac:dyDescent="0.3">
      <c r="A136" s="278"/>
      <c r="B136" s="262" t="s">
        <v>101</v>
      </c>
      <c r="C136" s="193">
        <f>C135/E135</f>
        <v>0.55769230769230771</v>
      </c>
      <c r="D136" s="193">
        <f>D135/E135</f>
        <v>0.44230769230769229</v>
      </c>
      <c r="E136" s="194"/>
      <c r="F136" s="263"/>
      <c r="G136" s="404"/>
      <c r="H136" s="112"/>
      <c r="I136" s="69">
        <f t="shared" ref="I136:Z136" si="20">I15+I30+I40+I49+I75+I84+I135</f>
        <v>134</v>
      </c>
      <c r="J136" s="66">
        <f t="shared" si="20"/>
        <v>165</v>
      </c>
      <c r="K136" s="66">
        <f t="shared" si="20"/>
        <v>30</v>
      </c>
      <c r="L136" s="66">
        <f t="shared" si="20"/>
        <v>111</v>
      </c>
      <c r="M136" s="66">
        <f t="shared" si="20"/>
        <v>211</v>
      </c>
      <c r="N136" s="111">
        <f t="shared" si="20"/>
        <v>30</v>
      </c>
      <c r="O136" s="69">
        <f t="shared" si="20"/>
        <v>113</v>
      </c>
      <c r="P136" s="66">
        <f t="shared" si="20"/>
        <v>186</v>
      </c>
      <c r="Q136" s="66">
        <f t="shared" si="20"/>
        <v>30</v>
      </c>
      <c r="R136" s="66">
        <f t="shared" si="20"/>
        <v>114</v>
      </c>
      <c r="S136" s="66">
        <f t="shared" si="20"/>
        <v>150</v>
      </c>
      <c r="T136" s="111">
        <f t="shared" si="20"/>
        <v>30</v>
      </c>
      <c r="U136" s="69">
        <f t="shared" si="20"/>
        <v>96</v>
      </c>
      <c r="V136" s="66">
        <f t="shared" si="20"/>
        <v>221</v>
      </c>
      <c r="W136" s="66">
        <f t="shared" si="20"/>
        <v>30</v>
      </c>
      <c r="X136" s="66">
        <f t="shared" si="20"/>
        <v>46</v>
      </c>
      <c r="Y136" s="112">
        <f t="shared" si="20"/>
        <v>188</v>
      </c>
      <c r="Z136" s="35">
        <f t="shared" si="20"/>
        <v>30</v>
      </c>
    </row>
    <row r="137" spans="1:26" x14ac:dyDescent="0.25">
      <c r="A137" s="405"/>
      <c r="B137" s="181"/>
      <c r="C137" s="381"/>
      <c r="D137" s="381"/>
      <c r="E137" s="382"/>
      <c r="F137" s="406"/>
      <c r="G137" s="407"/>
      <c r="H137" s="408"/>
      <c r="I137" s="389"/>
      <c r="J137" s="386"/>
      <c r="K137" s="387"/>
      <c r="L137" s="386"/>
      <c r="M137" s="386"/>
      <c r="N137" s="388"/>
      <c r="O137" s="389"/>
      <c r="P137" s="386"/>
      <c r="Q137" s="387"/>
      <c r="R137" s="386"/>
      <c r="S137" s="386"/>
      <c r="T137" s="388"/>
      <c r="U137" s="389"/>
      <c r="V137" s="386"/>
      <c r="W137" s="387"/>
      <c r="X137" s="386"/>
      <c r="Y137" s="386"/>
      <c r="Z137" s="390"/>
    </row>
    <row r="138" spans="1:26" x14ac:dyDescent="0.25">
      <c r="A138" s="293"/>
      <c r="B138" s="294"/>
      <c r="C138" s="295"/>
      <c r="D138" s="295"/>
      <c r="E138" s="296"/>
      <c r="F138" s="297"/>
      <c r="G138" s="219"/>
      <c r="H138" s="298"/>
      <c r="I138" s="299"/>
      <c r="J138" s="300"/>
      <c r="K138" s="301"/>
      <c r="L138" s="300"/>
      <c r="M138" s="300"/>
      <c r="N138" s="302"/>
      <c r="O138" s="299"/>
      <c r="P138" s="300"/>
      <c r="Q138" s="301"/>
      <c r="R138" s="300"/>
      <c r="S138" s="300"/>
      <c r="T138" s="302"/>
      <c r="U138" s="299"/>
      <c r="V138" s="300"/>
      <c r="W138" s="301"/>
      <c r="X138" s="300"/>
      <c r="Y138" s="300"/>
      <c r="Z138" s="390"/>
    </row>
    <row r="139" spans="1:26" x14ac:dyDescent="0.25">
      <c r="A139" s="304"/>
      <c r="B139" s="305" t="s">
        <v>131</v>
      </c>
      <c r="C139" s="123">
        <f>C77+C135</f>
        <v>627</v>
      </c>
      <c r="D139" s="123">
        <f>D135+D77</f>
        <v>897</v>
      </c>
      <c r="E139" s="146">
        <f>C139+D139</f>
        <v>1524</v>
      </c>
      <c r="F139" s="306"/>
      <c r="G139" s="395"/>
      <c r="H139" s="307"/>
      <c r="I139" s="299"/>
      <c r="J139" s="300"/>
      <c r="K139" s="301"/>
      <c r="L139" s="300"/>
      <c r="M139" s="300"/>
      <c r="N139" s="302"/>
      <c r="O139" s="299"/>
      <c r="P139" s="300"/>
      <c r="Q139" s="301"/>
      <c r="R139" s="300"/>
      <c r="S139" s="300"/>
      <c r="T139" s="302"/>
      <c r="U139" s="299"/>
      <c r="V139" s="300"/>
      <c r="W139" s="301"/>
      <c r="X139" s="300"/>
      <c r="Y139" s="300"/>
      <c r="Z139" s="390"/>
    </row>
    <row r="140" spans="1:26" x14ac:dyDescent="0.25">
      <c r="A140" s="304"/>
      <c r="B140" s="305" t="s">
        <v>28</v>
      </c>
      <c r="C140" s="308">
        <f>C139/E139</f>
        <v>0.41141732283464566</v>
      </c>
      <c r="D140" s="308">
        <f>D139/E139</f>
        <v>0.58858267716535428</v>
      </c>
      <c r="E140" s="146"/>
      <c r="F140" s="306"/>
      <c r="G140" s="395"/>
      <c r="H140" s="307"/>
      <c r="I140" s="299"/>
      <c r="J140" s="300"/>
      <c r="K140" s="301"/>
      <c r="L140" s="300"/>
      <c r="M140" s="300"/>
      <c r="N140" s="302"/>
      <c r="O140" s="299"/>
      <c r="P140" s="300"/>
      <c r="Q140" s="301"/>
      <c r="R140" s="300"/>
      <c r="S140" s="300"/>
      <c r="T140" s="302"/>
      <c r="U140" s="299"/>
      <c r="V140" s="300"/>
      <c r="W140" s="301"/>
      <c r="X140" s="300"/>
      <c r="Y140" s="300"/>
      <c r="Z140" s="390"/>
    </row>
    <row r="141" spans="1:26" x14ac:dyDescent="0.25">
      <c r="A141" s="304"/>
      <c r="B141" s="54"/>
      <c r="C141" s="375"/>
      <c r="D141" s="375"/>
      <c r="E141" s="409"/>
      <c r="F141" s="309"/>
      <c r="G141" s="213"/>
      <c r="H141" s="109"/>
      <c r="I141" s="299"/>
      <c r="J141" s="300"/>
      <c r="K141" s="301"/>
      <c r="L141" s="300"/>
      <c r="M141" s="300"/>
      <c r="N141" s="302"/>
      <c r="O141" s="299"/>
      <c r="P141" s="300"/>
      <c r="Q141" s="301"/>
      <c r="R141" s="300"/>
      <c r="S141" s="300"/>
      <c r="T141" s="302"/>
      <c r="U141" s="299"/>
      <c r="V141" s="300"/>
      <c r="W141" s="301"/>
      <c r="X141" s="300"/>
      <c r="Y141" s="300"/>
      <c r="Z141" s="390"/>
    </row>
    <row r="142" spans="1:26" ht="15.75" thickBot="1" x14ac:dyDescent="0.3">
      <c r="A142" s="310"/>
      <c r="B142" s="311"/>
      <c r="C142" s="65"/>
      <c r="D142" s="65"/>
      <c r="E142" s="396"/>
      <c r="F142" s="397"/>
      <c r="G142" s="398"/>
      <c r="H142" s="399"/>
      <c r="I142" s="316"/>
      <c r="J142" s="317"/>
      <c r="K142" s="318"/>
      <c r="L142" s="317"/>
      <c r="M142" s="317"/>
      <c r="N142" s="319"/>
      <c r="O142" s="316"/>
      <c r="P142" s="317"/>
      <c r="Q142" s="318"/>
      <c r="R142" s="317"/>
      <c r="S142" s="317"/>
      <c r="T142" s="319"/>
      <c r="U142" s="316"/>
      <c r="V142" s="317"/>
      <c r="W142" s="318"/>
      <c r="X142" s="317"/>
      <c r="Y142" s="317"/>
      <c r="Z142" s="390"/>
    </row>
    <row r="143" spans="1:26" ht="15.75" thickBot="1" x14ac:dyDescent="0.3">
      <c r="A143" s="264"/>
      <c r="B143" s="265" t="s">
        <v>122</v>
      </c>
      <c r="C143" s="266"/>
      <c r="D143" s="266"/>
      <c r="E143" s="266"/>
      <c r="F143" s="266"/>
      <c r="G143" s="266"/>
      <c r="H143" s="266"/>
      <c r="I143" s="264"/>
      <c r="J143" s="266"/>
      <c r="K143" s="266"/>
      <c r="L143" s="266"/>
      <c r="M143" s="266"/>
      <c r="N143" s="267"/>
      <c r="O143" s="264"/>
      <c r="P143" s="266"/>
      <c r="Q143" s="266"/>
      <c r="R143" s="266"/>
      <c r="S143" s="266"/>
      <c r="T143" s="267"/>
      <c r="U143" s="264"/>
      <c r="V143" s="266"/>
      <c r="W143" s="266"/>
      <c r="X143" s="266"/>
      <c r="Y143" s="266"/>
      <c r="Z143" s="378"/>
    </row>
    <row r="144" spans="1:26" ht="25.5" x14ac:dyDescent="0.25">
      <c r="A144" s="26">
        <v>1</v>
      </c>
      <c r="B144" s="85" t="s">
        <v>123</v>
      </c>
      <c r="C144" s="410">
        <v>25</v>
      </c>
      <c r="D144" s="410">
        <v>0</v>
      </c>
      <c r="E144" s="411">
        <f t="shared" ref="E144:E152" si="21">C144+D144</f>
        <v>25</v>
      </c>
      <c r="F144" s="414" t="s">
        <v>19</v>
      </c>
      <c r="G144" s="330">
        <v>2</v>
      </c>
      <c r="H144" s="253">
        <v>25</v>
      </c>
      <c r="I144" s="26"/>
      <c r="J144" s="27"/>
      <c r="K144" s="271"/>
      <c r="L144" s="27"/>
      <c r="M144" s="27"/>
      <c r="N144" s="272"/>
      <c r="O144" s="26"/>
      <c r="P144" s="27"/>
      <c r="Q144" s="271"/>
      <c r="R144" s="27">
        <v>25</v>
      </c>
      <c r="S144" s="27">
        <v>0</v>
      </c>
      <c r="T144" s="271">
        <v>2</v>
      </c>
      <c r="U144" s="26"/>
      <c r="V144" s="27"/>
      <c r="W144" s="271"/>
      <c r="X144" s="27"/>
      <c r="Y144" s="330"/>
      <c r="Z144" s="98"/>
    </row>
    <row r="145" spans="1:26" x14ac:dyDescent="0.25">
      <c r="A145" s="32">
        <v>2</v>
      </c>
      <c r="B145" s="97" t="s">
        <v>124</v>
      </c>
      <c r="C145" s="412">
        <v>20</v>
      </c>
      <c r="D145" s="412">
        <v>60</v>
      </c>
      <c r="E145" s="413">
        <f t="shared" si="21"/>
        <v>80</v>
      </c>
      <c r="F145" s="164" t="s">
        <v>12</v>
      </c>
      <c r="G145" s="419">
        <v>6</v>
      </c>
      <c r="H145" s="254">
        <v>75</v>
      </c>
      <c r="I145" s="32"/>
      <c r="J145" s="37"/>
      <c r="K145" s="98"/>
      <c r="L145" s="37"/>
      <c r="M145" s="37"/>
      <c r="N145" s="99"/>
      <c r="O145" s="32"/>
      <c r="P145" s="37"/>
      <c r="Q145" s="98"/>
      <c r="R145" s="37"/>
      <c r="S145" s="37"/>
      <c r="T145" s="98"/>
      <c r="U145" s="32">
        <v>10</v>
      </c>
      <c r="V145" s="37">
        <v>30</v>
      </c>
      <c r="W145" s="98">
        <v>3</v>
      </c>
      <c r="X145" s="37">
        <v>10</v>
      </c>
      <c r="Y145" s="143">
        <v>30</v>
      </c>
      <c r="Z145" s="98">
        <v>3</v>
      </c>
    </row>
    <row r="146" spans="1:26" ht="25.5" x14ac:dyDescent="0.25">
      <c r="A146" s="32">
        <v>3</v>
      </c>
      <c r="B146" s="97" t="s">
        <v>125</v>
      </c>
      <c r="C146" s="412">
        <v>4</v>
      </c>
      <c r="D146" s="412">
        <v>12</v>
      </c>
      <c r="E146" s="413">
        <f t="shared" si="21"/>
        <v>16</v>
      </c>
      <c r="F146" s="414" t="s">
        <v>19</v>
      </c>
      <c r="G146" s="143">
        <v>2</v>
      </c>
      <c r="H146" s="254">
        <v>35</v>
      </c>
      <c r="I146" s="32"/>
      <c r="J146" s="37"/>
      <c r="K146" s="98"/>
      <c r="L146" s="37"/>
      <c r="M146" s="37"/>
      <c r="N146" s="99"/>
      <c r="O146" s="32"/>
      <c r="P146" s="37"/>
      <c r="Q146" s="98"/>
      <c r="R146" s="37"/>
      <c r="S146" s="37"/>
      <c r="T146" s="98"/>
      <c r="U146" s="119">
        <v>4</v>
      </c>
      <c r="V146" s="37">
        <v>12</v>
      </c>
      <c r="W146" s="98">
        <v>2</v>
      </c>
      <c r="X146" s="37"/>
      <c r="Y146" s="143"/>
      <c r="Z146" s="98"/>
    </row>
    <row r="147" spans="1:26" ht="38.25" x14ac:dyDescent="0.25">
      <c r="A147" s="32">
        <v>4</v>
      </c>
      <c r="B147" s="97" t="s">
        <v>126</v>
      </c>
      <c r="C147" s="420">
        <v>15</v>
      </c>
      <c r="D147" s="420">
        <v>0</v>
      </c>
      <c r="E147" s="421">
        <f t="shared" si="21"/>
        <v>15</v>
      </c>
      <c r="F147" s="414" t="s">
        <v>19</v>
      </c>
      <c r="G147" s="143">
        <v>2</v>
      </c>
      <c r="H147" s="254">
        <v>35</v>
      </c>
      <c r="I147" s="32"/>
      <c r="J147" s="37"/>
      <c r="K147" s="98"/>
      <c r="L147" s="37"/>
      <c r="M147" s="37"/>
      <c r="N147" s="99"/>
      <c r="O147" s="32"/>
      <c r="P147" s="37"/>
      <c r="Q147" s="98"/>
      <c r="R147" s="37">
        <v>15</v>
      </c>
      <c r="S147" s="37">
        <v>0</v>
      </c>
      <c r="T147" s="99">
        <v>2</v>
      </c>
      <c r="U147" s="422"/>
      <c r="V147" s="422"/>
      <c r="W147" s="423"/>
      <c r="X147" s="37"/>
      <c r="Y147" s="143"/>
      <c r="Z147" s="98"/>
    </row>
    <row r="148" spans="1:26" ht="25.5" x14ac:dyDescent="0.25">
      <c r="A148" s="32">
        <v>5</v>
      </c>
      <c r="B148" s="97" t="s">
        <v>127</v>
      </c>
      <c r="C148" s="412">
        <v>20</v>
      </c>
      <c r="D148" s="412">
        <v>50</v>
      </c>
      <c r="E148" s="413">
        <f t="shared" si="21"/>
        <v>70</v>
      </c>
      <c r="F148" s="164" t="s">
        <v>12</v>
      </c>
      <c r="G148" s="419">
        <v>6</v>
      </c>
      <c r="H148" s="254">
        <v>80</v>
      </c>
      <c r="I148" s="32"/>
      <c r="J148" s="37"/>
      <c r="K148" s="98"/>
      <c r="L148" s="37"/>
      <c r="M148" s="37"/>
      <c r="N148" s="99"/>
      <c r="O148" s="32"/>
      <c r="P148" s="37"/>
      <c r="Q148" s="98"/>
      <c r="R148" s="37"/>
      <c r="S148" s="37"/>
      <c r="T148" s="99"/>
      <c r="U148" s="37">
        <v>10</v>
      </c>
      <c r="V148" s="37">
        <v>20</v>
      </c>
      <c r="W148" s="98">
        <v>2</v>
      </c>
      <c r="X148" s="37">
        <v>10</v>
      </c>
      <c r="Y148" s="143">
        <v>30</v>
      </c>
      <c r="Z148" s="98">
        <v>4</v>
      </c>
    </row>
    <row r="149" spans="1:26" ht="25.5" x14ac:dyDescent="0.25">
      <c r="A149" s="32">
        <v>6</v>
      </c>
      <c r="B149" s="97" t="s">
        <v>128</v>
      </c>
      <c r="C149" s="412">
        <v>15</v>
      </c>
      <c r="D149" s="412">
        <v>0</v>
      </c>
      <c r="E149" s="413">
        <f t="shared" si="21"/>
        <v>15</v>
      </c>
      <c r="F149" s="414" t="s">
        <v>19</v>
      </c>
      <c r="G149" s="143">
        <v>2</v>
      </c>
      <c r="H149" s="254">
        <v>35</v>
      </c>
      <c r="I149" s="32"/>
      <c r="J149" s="37"/>
      <c r="K149" s="98"/>
      <c r="L149" s="256"/>
      <c r="M149" s="37"/>
      <c r="N149" s="99"/>
      <c r="O149" s="32"/>
      <c r="P149" s="37"/>
      <c r="Q149" s="98"/>
      <c r="R149" s="256">
        <v>15</v>
      </c>
      <c r="S149" s="37">
        <v>0</v>
      </c>
      <c r="T149" s="99">
        <v>2</v>
      </c>
      <c r="U149" s="32"/>
      <c r="V149" s="37"/>
      <c r="W149" s="98"/>
      <c r="X149" s="37"/>
      <c r="Y149" s="143"/>
      <c r="Z149" s="98"/>
    </row>
    <row r="150" spans="1:26" ht="25.5" x14ac:dyDescent="0.25">
      <c r="A150" s="32">
        <v>7</v>
      </c>
      <c r="B150" s="97" t="s">
        <v>120</v>
      </c>
      <c r="C150" s="412">
        <v>3</v>
      </c>
      <c r="D150" s="412">
        <v>12</v>
      </c>
      <c r="E150" s="413">
        <f t="shared" si="21"/>
        <v>15</v>
      </c>
      <c r="F150" s="414" t="s">
        <v>19</v>
      </c>
      <c r="G150" s="143">
        <v>2</v>
      </c>
      <c r="H150" s="254">
        <v>34</v>
      </c>
      <c r="I150" s="32"/>
      <c r="J150" s="37"/>
      <c r="K150" s="98"/>
      <c r="L150" s="37"/>
      <c r="M150" s="37"/>
      <c r="N150" s="99"/>
      <c r="O150" s="32"/>
      <c r="P150" s="37"/>
      <c r="Q150" s="98"/>
      <c r="R150" s="37"/>
      <c r="S150" s="37"/>
      <c r="T150" s="99"/>
      <c r="U150" s="32"/>
      <c r="V150" s="37"/>
      <c r="W150" s="98"/>
      <c r="X150" s="142">
        <v>3</v>
      </c>
      <c r="Y150" s="143">
        <v>12</v>
      </c>
      <c r="Z150" s="98">
        <v>2</v>
      </c>
    </row>
    <row r="151" spans="1:26" ht="38.25" x14ac:dyDescent="0.25">
      <c r="A151" s="32">
        <v>8</v>
      </c>
      <c r="B151" s="97" t="s">
        <v>129</v>
      </c>
      <c r="C151" s="412">
        <v>15</v>
      </c>
      <c r="D151" s="412">
        <v>0</v>
      </c>
      <c r="E151" s="413">
        <v>15</v>
      </c>
      <c r="F151" s="414" t="s">
        <v>19</v>
      </c>
      <c r="G151" s="143">
        <v>2</v>
      </c>
      <c r="H151" s="254">
        <v>35</v>
      </c>
      <c r="I151" s="32"/>
      <c r="J151" s="37" t="s">
        <v>0</v>
      </c>
      <c r="K151" s="98"/>
      <c r="L151" s="37"/>
      <c r="M151" s="37"/>
      <c r="N151" s="99"/>
      <c r="O151" s="32"/>
      <c r="P151" s="37"/>
      <c r="Q151" s="98"/>
      <c r="R151" s="37">
        <v>15</v>
      </c>
      <c r="S151" s="37">
        <v>0</v>
      </c>
      <c r="T151" s="99">
        <v>2</v>
      </c>
      <c r="U151" s="32"/>
      <c r="V151" s="37"/>
      <c r="W151" s="98"/>
      <c r="X151" s="142"/>
      <c r="Y151" s="143"/>
      <c r="Z151" s="98"/>
    </row>
    <row r="152" spans="1:26" x14ac:dyDescent="0.25">
      <c r="A152" s="32">
        <v>9</v>
      </c>
      <c r="B152" s="401" t="s">
        <v>130</v>
      </c>
      <c r="C152" s="412">
        <f>I152+L152+O152+R152+U152+X152</f>
        <v>0</v>
      </c>
      <c r="D152" s="412">
        <v>9</v>
      </c>
      <c r="E152" s="413">
        <f t="shared" si="21"/>
        <v>9</v>
      </c>
      <c r="F152" s="414" t="s">
        <v>19</v>
      </c>
      <c r="G152" s="143">
        <v>1</v>
      </c>
      <c r="H152" s="254">
        <v>21</v>
      </c>
      <c r="I152" s="32"/>
      <c r="J152" s="37"/>
      <c r="K152" s="98"/>
      <c r="L152" s="37"/>
      <c r="M152" s="37"/>
      <c r="N152" s="99"/>
      <c r="O152" s="32"/>
      <c r="P152" s="37"/>
      <c r="Q152" s="98"/>
      <c r="R152" s="37"/>
      <c r="S152" s="37"/>
      <c r="T152" s="99"/>
      <c r="U152" s="32"/>
      <c r="V152" s="37"/>
      <c r="W152" s="98"/>
      <c r="X152" s="37">
        <v>0</v>
      </c>
      <c r="Y152" s="143">
        <v>9</v>
      </c>
      <c r="Z152" s="98">
        <v>1</v>
      </c>
    </row>
    <row r="153" spans="1:26" x14ac:dyDescent="0.25">
      <c r="A153" s="286"/>
      <c r="B153" s="277"/>
      <c r="C153" s="142"/>
      <c r="D153" s="142"/>
      <c r="E153" s="37"/>
      <c r="F153" s="143"/>
      <c r="G153" s="143"/>
      <c r="H153" s="254"/>
      <c r="I153" s="32"/>
      <c r="J153" s="37"/>
      <c r="K153" s="98"/>
      <c r="L153" s="37"/>
      <c r="M153" s="37"/>
      <c r="N153" s="99"/>
      <c r="O153" s="32"/>
      <c r="P153" s="37"/>
      <c r="Q153" s="98"/>
      <c r="R153" s="37"/>
      <c r="S153" s="37"/>
      <c r="T153" s="99"/>
      <c r="U153" s="32"/>
      <c r="V153" s="37"/>
      <c r="W153" s="98"/>
      <c r="X153" s="37"/>
      <c r="Y153" s="143"/>
      <c r="Z153" s="98"/>
    </row>
    <row r="154" spans="1:26" x14ac:dyDescent="0.25">
      <c r="A154" s="257"/>
      <c r="B154" s="242" t="s">
        <v>100</v>
      </c>
      <c r="C154" s="56">
        <f>SUM(C144:C152)</f>
        <v>117</v>
      </c>
      <c r="D154" s="56">
        <f>SUM(D144:D153)</f>
        <v>143</v>
      </c>
      <c r="E154" s="56">
        <f>C154+D154</f>
        <v>260</v>
      </c>
      <c r="F154" s="287"/>
      <c r="G154" s="287">
        <f>SUM(G144:G153)</f>
        <v>25</v>
      </c>
      <c r="H154" s="288">
        <f>SUM(H144:H153)</f>
        <v>375</v>
      </c>
      <c r="I154" s="108">
        <f t="shared" ref="I154:Z154" si="22">SUM(I144:I152)</f>
        <v>0</v>
      </c>
      <c r="J154" s="35">
        <f t="shared" si="22"/>
        <v>0</v>
      </c>
      <c r="K154" s="35">
        <f t="shared" si="22"/>
        <v>0</v>
      </c>
      <c r="L154" s="35">
        <f t="shared" si="22"/>
        <v>0</v>
      </c>
      <c r="M154" s="35">
        <f t="shared" si="22"/>
        <v>0</v>
      </c>
      <c r="N154" s="109">
        <f t="shared" si="22"/>
        <v>0</v>
      </c>
      <c r="O154" s="108">
        <f t="shared" si="22"/>
        <v>0</v>
      </c>
      <c r="P154" s="35">
        <f t="shared" si="22"/>
        <v>0</v>
      </c>
      <c r="Q154" s="35">
        <f t="shared" si="22"/>
        <v>0</v>
      </c>
      <c r="R154" s="35">
        <f t="shared" si="22"/>
        <v>70</v>
      </c>
      <c r="S154" s="35">
        <f t="shared" si="22"/>
        <v>0</v>
      </c>
      <c r="T154" s="109">
        <f t="shared" si="22"/>
        <v>8</v>
      </c>
      <c r="U154" s="108">
        <f t="shared" si="22"/>
        <v>24</v>
      </c>
      <c r="V154" s="35">
        <f t="shared" si="22"/>
        <v>62</v>
      </c>
      <c r="W154" s="35">
        <f t="shared" si="22"/>
        <v>7</v>
      </c>
      <c r="X154" s="35">
        <f t="shared" si="22"/>
        <v>23</v>
      </c>
      <c r="Y154" s="107">
        <f t="shared" si="22"/>
        <v>81</v>
      </c>
      <c r="Z154" s="35">
        <f t="shared" si="22"/>
        <v>10</v>
      </c>
    </row>
    <row r="155" spans="1:26" ht="15.75" thickBot="1" x14ac:dyDescent="0.3">
      <c r="A155" s="278"/>
      <c r="B155" s="262" t="s">
        <v>101</v>
      </c>
      <c r="C155" s="193">
        <f>C154/E154</f>
        <v>0.45</v>
      </c>
      <c r="D155" s="193">
        <f>D154/E154</f>
        <v>0.55000000000000004</v>
      </c>
      <c r="E155" s="194"/>
      <c r="F155" s="290"/>
      <c r="G155" s="424"/>
      <c r="H155" s="291"/>
      <c r="I155" s="69"/>
      <c r="J155" s="66"/>
      <c r="K155" s="66"/>
      <c r="L155" s="66"/>
      <c r="M155" s="66"/>
      <c r="N155" s="111"/>
      <c r="O155" s="69"/>
      <c r="P155" s="66"/>
      <c r="Q155" s="66"/>
      <c r="R155" s="66"/>
      <c r="S155" s="66"/>
      <c r="T155" s="111"/>
      <c r="U155" s="69"/>
      <c r="V155" s="66"/>
      <c r="W155" s="66"/>
      <c r="X155" s="66"/>
      <c r="Y155" s="112"/>
      <c r="Z155" s="35"/>
    </row>
    <row r="156" spans="1:26" x14ac:dyDescent="0.25">
      <c r="A156" s="405"/>
      <c r="B156" s="181"/>
      <c r="C156" s="425"/>
      <c r="D156" s="425"/>
      <c r="E156" s="182"/>
      <c r="F156" s="426"/>
      <c r="G156" s="427"/>
      <c r="H156" s="428"/>
      <c r="I156" s="389"/>
      <c r="J156" s="386"/>
      <c r="K156" s="387"/>
      <c r="L156" s="386"/>
      <c r="M156" s="386"/>
      <c r="N156" s="388"/>
      <c r="O156" s="389"/>
      <c r="P156" s="386"/>
      <c r="Q156" s="387"/>
      <c r="R156" s="386"/>
      <c r="S156" s="386"/>
      <c r="T156" s="388"/>
      <c r="U156" s="389"/>
      <c r="V156" s="386"/>
      <c r="W156" s="387"/>
      <c r="X156" s="386"/>
      <c r="Y156" s="386"/>
      <c r="Z156" s="390"/>
    </row>
    <row r="157" spans="1:26" x14ac:dyDescent="0.25">
      <c r="A157" s="293"/>
      <c r="B157" s="294"/>
      <c r="C157" s="126"/>
      <c r="D157" s="126"/>
      <c r="E157" s="176"/>
      <c r="F157" s="243"/>
      <c r="G157" s="376"/>
      <c r="H157" s="107"/>
      <c r="I157" s="299"/>
      <c r="J157" s="300"/>
      <c r="K157" s="301"/>
      <c r="L157" s="300"/>
      <c r="M157" s="300"/>
      <c r="N157" s="302"/>
      <c r="O157" s="299"/>
      <c r="P157" s="300"/>
      <c r="Q157" s="301"/>
      <c r="R157" s="300"/>
      <c r="S157" s="300"/>
      <c r="T157" s="302"/>
      <c r="U157" s="299"/>
      <c r="V157" s="300"/>
      <c r="W157" s="301"/>
      <c r="X157" s="300"/>
      <c r="Y157" s="300"/>
      <c r="Z157" s="390"/>
    </row>
    <row r="158" spans="1:26" x14ac:dyDescent="0.25">
      <c r="A158" s="304"/>
      <c r="B158" s="305" t="s">
        <v>131</v>
      </c>
      <c r="C158" s="123">
        <f>C77+C154</f>
        <v>599</v>
      </c>
      <c r="D158" s="123">
        <f>D154+D77</f>
        <v>925</v>
      </c>
      <c r="E158" s="146">
        <f>C158+D158</f>
        <v>1524</v>
      </c>
      <c r="F158" s="306"/>
      <c r="G158" s="395"/>
      <c r="H158" s="307"/>
      <c r="I158" s="299"/>
      <c r="J158" s="300"/>
      <c r="K158" s="301"/>
      <c r="L158" s="300"/>
      <c r="M158" s="300"/>
      <c r="N158" s="302"/>
      <c r="O158" s="299"/>
      <c r="P158" s="300"/>
      <c r="Q158" s="301"/>
      <c r="R158" s="300"/>
      <c r="S158" s="300"/>
      <c r="T158" s="302"/>
      <c r="U158" s="299"/>
      <c r="V158" s="300"/>
      <c r="W158" s="301"/>
      <c r="X158" s="300"/>
      <c r="Y158" s="300"/>
      <c r="Z158" s="390"/>
    </row>
    <row r="159" spans="1:26" x14ac:dyDescent="0.25">
      <c r="A159" s="304"/>
      <c r="B159" s="305" t="s">
        <v>28</v>
      </c>
      <c r="C159" s="308">
        <f>C158/E158</f>
        <v>0.39304461942257218</v>
      </c>
      <c r="D159" s="308">
        <f>D158/E158</f>
        <v>0.60695538057742782</v>
      </c>
      <c r="E159" s="146"/>
      <c r="F159" s="306"/>
      <c r="G159" s="395"/>
      <c r="H159" s="307"/>
      <c r="I159" s="299"/>
      <c r="J159" s="300"/>
      <c r="K159" s="301"/>
      <c r="L159" s="300"/>
      <c r="M159" s="300"/>
      <c r="N159" s="302"/>
      <c r="O159" s="299"/>
      <c r="P159" s="300"/>
      <c r="Q159" s="301"/>
      <c r="R159" s="300"/>
      <c r="S159" s="300"/>
      <c r="T159" s="302"/>
      <c r="U159" s="299"/>
      <c r="V159" s="300"/>
      <c r="W159" s="301"/>
      <c r="X159" s="300"/>
      <c r="Y159" s="300"/>
      <c r="Z159" s="390" t="s">
        <v>132</v>
      </c>
    </row>
    <row r="160" spans="1:26" x14ac:dyDescent="0.25">
      <c r="A160" s="304"/>
      <c r="B160" s="54"/>
      <c r="C160" s="429"/>
      <c r="D160" s="429"/>
      <c r="E160" s="430"/>
      <c r="F160" s="369"/>
      <c r="G160" s="393"/>
      <c r="H160" s="394"/>
      <c r="I160" s="299"/>
      <c r="J160" s="300"/>
      <c r="K160" s="301"/>
      <c r="L160" s="300"/>
      <c r="M160" s="300"/>
      <c r="N160" s="302"/>
      <c r="O160" s="299"/>
      <c r="P160" s="300"/>
      <c r="Q160" s="301"/>
      <c r="R160" s="300"/>
      <c r="S160" s="300"/>
      <c r="T160" s="302"/>
      <c r="U160" s="299"/>
      <c r="V160" s="300"/>
      <c r="W160" s="301"/>
      <c r="X160" s="300"/>
      <c r="Y160" s="300"/>
      <c r="Z160" s="390"/>
    </row>
    <row r="161" spans="1:26" ht="15.75" thickBot="1" x14ac:dyDescent="0.3">
      <c r="A161" s="310"/>
      <c r="B161" s="311"/>
      <c r="C161" s="312"/>
      <c r="D161" s="312"/>
      <c r="E161" s="313"/>
      <c r="F161" s="314"/>
      <c r="G161" s="431"/>
      <c r="H161" s="315"/>
      <c r="I161" s="316"/>
      <c r="J161" s="317"/>
      <c r="K161" s="318"/>
      <c r="L161" s="317"/>
      <c r="M161" s="317"/>
      <c r="N161" s="319"/>
      <c r="O161" s="316"/>
      <c r="P161" s="317"/>
      <c r="Q161" s="318"/>
      <c r="R161" s="317"/>
      <c r="S161" s="317"/>
      <c r="T161" s="319"/>
      <c r="U161" s="316"/>
      <c r="V161" s="317"/>
      <c r="W161" s="318"/>
      <c r="X161" s="317"/>
      <c r="Y161" s="317"/>
      <c r="Z161" s="390"/>
    </row>
    <row r="162" spans="1:26" ht="15.75" thickBot="1" x14ac:dyDescent="0.3">
      <c r="A162" s="264"/>
      <c r="B162" s="265"/>
      <c r="C162" s="266"/>
      <c r="D162" s="266"/>
      <c r="E162" s="266"/>
      <c r="F162" s="266"/>
      <c r="G162" s="266"/>
      <c r="H162" s="266"/>
      <c r="I162" s="264"/>
      <c r="J162" s="266"/>
      <c r="K162" s="266"/>
      <c r="L162" s="266"/>
      <c r="M162" s="266"/>
      <c r="N162" s="267"/>
      <c r="O162" s="264"/>
      <c r="P162" s="266"/>
      <c r="Q162" s="266"/>
      <c r="R162" s="266"/>
      <c r="S162" s="266"/>
      <c r="T162" s="267"/>
      <c r="U162" s="264"/>
      <c r="V162" s="266"/>
      <c r="W162" s="266"/>
      <c r="X162" s="266"/>
      <c r="Y162" s="266"/>
      <c r="Z162" s="378"/>
    </row>
    <row r="163" spans="1:26" x14ac:dyDescent="0.25">
      <c r="A163" s="321"/>
      <c r="B163" s="321"/>
      <c r="C163" s="321"/>
      <c r="D163" s="321"/>
      <c r="E163" s="321"/>
      <c r="F163" s="321"/>
      <c r="G163" s="321"/>
      <c r="H163" s="321"/>
      <c r="I163" s="321"/>
      <c r="J163" s="321"/>
      <c r="K163" s="321"/>
      <c r="L163" s="321"/>
      <c r="M163" s="321"/>
      <c r="N163" s="321"/>
      <c r="O163" s="321"/>
      <c r="P163" s="321"/>
      <c r="Q163" s="321"/>
      <c r="R163" s="321"/>
      <c r="S163" s="321"/>
      <c r="T163" s="321"/>
      <c r="U163" s="321"/>
      <c r="V163" s="321"/>
      <c r="W163" s="321"/>
      <c r="X163" s="321"/>
      <c r="Y163" s="321"/>
      <c r="Z163" s="432"/>
    </row>
    <row r="164" spans="1:26" x14ac:dyDescent="0.25">
      <c r="A164" s="448" t="s">
        <v>134</v>
      </c>
      <c r="B164" s="448"/>
      <c r="C164" s="448"/>
      <c r="D164" s="448"/>
      <c r="E164" s="448"/>
      <c r="F164" s="448"/>
      <c r="G164" s="448"/>
      <c r="H164" s="448"/>
      <c r="I164" s="448"/>
      <c r="J164" s="448"/>
      <c r="K164" s="448"/>
      <c r="L164" s="448"/>
      <c r="M164" s="448"/>
      <c r="N164" s="448"/>
      <c r="O164" s="448"/>
      <c r="P164" s="448"/>
      <c r="Q164" s="448"/>
      <c r="R164" s="448"/>
      <c r="S164" s="448"/>
      <c r="T164" s="448"/>
      <c r="U164" s="448"/>
      <c r="V164" s="448"/>
      <c r="W164" s="448"/>
      <c r="X164" s="448"/>
      <c r="Y164" s="448"/>
      <c r="Z164" s="448"/>
    </row>
    <row r="165" spans="1:26" x14ac:dyDescent="0.25">
      <c r="A165" s="321"/>
      <c r="B165" s="321"/>
      <c r="C165" s="321"/>
      <c r="D165" s="321"/>
      <c r="E165" s="321"/>
      <c r="F165" s="321"/>
      <c r="G165" s="321"/>
      <c r="H165" s="321"/>
      <c r="I165" s="321"/>
      <c r="J165" s="321"/>
      <c r="K165" s="321"/>
      <c r="L165" s="321"/>
      <c r="M165" s="321"/>
      <c r="N165" s="321"/>
      <c r="O165" s="321"/>
      <c r="P165" s="321"/>
      <c r="Q165" s="321"/>
      <c r="R165" s="321"/>
      <c r="S165" s="321"/>
      <c r="T165" s="321"/>
      <c r="U165" s="321"/>
      <c r="V165" s="321"/>
      <c r="W165" s="321"/>
      <c r="X165" s="321"/>
      <c r="Y165" s="321"/>
      <c r="Z165" s="432"/>
    </row>
  </sheetData>
  <mergeCells count="16">
    <mergeCell ref="A164:Z164"/>
    <mergeCell ref="A1:Z1"/>
    <mergeCell ref="A2:Z2"/>
    <mergeCell ref="A3:Z3"/>
    <mergeCell ref="A4:A6"/>
    <mergeCell ref="B4:B6"/>
    <mergeCell ref="C4:H6"/>
    <mergeCell ref="I4:N4"/>
    <mergeCell ref="O4:T4"/>
    <mergeCell ref="U4:Z4"/>
    <mergeCell ref="I5:K6"/>
    <mergeCell ref="L5:N6"/>
    <mergeCell ref="O5:Q6"/>
    <mergeCell ref="R5:T6"/>
    <mergeCell ref="U5:W6"/>
    <mergeCell ref="X5:Z6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stacjonarne</vt:lpstr>
      <vt:lpstr>niestacjonarne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2022-04-20T10:43:24Z</dcterms:modified>
</cp:coreProperties>
</file>