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\Desktop\Uchwały Senatu\"/>
    </mc:Choice>
  </mc:AlternateContent>
  <xr:revisionPtr revIDLastSave="0" documentId="8_{F648F58A-9642-4E73-9724-D162D1E4DD7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tacjonarne" sheetId="1" r:id="rId1"/>
    <sheet name="Niestacjonarne" sheetId="4" r:id="rId2"/>
    <sheet name="Arkusz2" sheetId="2" r:id="rId3"/>
    <sheet name="Arkusz3" sheetId="3" r:id="rId4"/>
  </sheets>
  <definedNames>
    <definedName name="_xlnm._FilterDatabase" localSheetId="0" hidden="1">Stacjonarne!$A$7:$AD$125</definedName>
  </definedNames>
  <calcPr calcId="191029"/>
</workbook>
</file>

<file path=xl/calcChain.xml><?xml version="1.0" encoding="utf-8"?>
<calcChain xmlns="http://schemas.openxmlformats.org/spreadsheetml/2006/main">
  <c r="N4" i="4" l="1"/>
  <c r="H4" i="4"/>
  <c r="A3" i="4"/>
  <c r="S87" i="4" l="1"/>
  <c r="S88" i="4"/>
  <c r="S89" i="4"/>
  <c r="S90" i="4"/>
  <c r="S91" i="4"/>
  <c r="S92" i="4"/>
  <c r="S93" i="4"/>
  <c r="S94" i="4"/>
  <c r="S95" i="4"/>
  <c r="S96" i="4"/>
  <c r="S97" i="4"/>
  <c r="S98" i="4"/>
  <c r="S86" i="4"/>
  <c r="P87" i="4"/>
  <c r="P88" i="4"/>
  <c r="P89" i="4"/>
  <c r="P90" i="4"/>
  <c r="P91" i="4"/>
  <c r="P92" i="4"/>
  <c r="P93" i="4"/>
  <c r="P94" i="4"/>
  <c r="P95" i="4"/>
  <c r="P96" i="4"/>
  <c r="P97" i="4"/>
  <c r="P98" i="4"/>
  <c r="P86" i="4"/>
  <c r="M87" i="4"/>
  <c r="M88" i="4"/>
  <c r="M89" i="4"/>
  <c r="M90" i="4"/>
  <c r="M91" i="4"/>
  <c r="M92" i="4"/>
  <c r="M93" i="4"/>
  <c r="M94" i="4"/>
  <c r="M95" i="4"/>
  <c r="M96" i="4"/>
  <c r="M97" i="4"/>
  <c r="M98" i="4"/>
  <c r="M86" i="4"/>
  <c r="B18" i="4" l="1"/>
  <c r="B19" i="4"/>
  <c r="B20" i="4"/>
  <c r="B21" i="4"/>
  <c r="B22" i="4"/>
  <c r="B23" i="4"/>
  <c r="B24" i="4"/>
  <c r="B25" i="4"/>
  <c r="B26" i="4"/>
  <c r="B27" i="4"/>
  <c r="B28" i="4"/>
  <c r="B29" i="4"/>
  <c r="B30" i="4"/>
  <c r="B17" i="4"/>
  <c r="B10" i="4"/>
  <c r="B11" i="4"/>
  <c r="B12" i="4"/>
  <c r="B13" i="4"/>
  <c r="B14" i="4"/>
  <c r="B9" i="4"/>
  <c r="S46" i="4" l="1"/>
  <c r="P46" i="4"/>
  <c r="P31" i="1"/>
  <c r="Q31" i="1"/>
  <c r="R31" i="1"/>
  <c r="P34" i="1"/>
  <c r="Q34" i="1"/>
  <c r="R34" i="1"/>
  <c r="P38" i="1"/>
  <c r="Q38" i="1"/>
  <c r="R38" i="1"/>
  <c r="T33" i="4" l="1"/>
  <c r="T10" i="4"/>
  <c r="T11" i="4"/>
  <c r="T12" i="4"/>
  <c r="T13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51" i="4"/>
  <c r="T52" i="4"/>
  <c r="T53" i="4"/>
  <c r="T54" i="4"/>
  <c r="T55" i="4"/>
  <c r="T56" i="4"/>
  <c r="T57" i="4"/>
  <c r="T58" i="4"/>
  <c r="T59" i="4"/>
  <c r="T60" i="4"/>
  <c r="T61" i="4"/>
  <c r="T69" i="4"/>
  <c r="T70" i="4"/>
  <c r="T71" i="4"/>
  <c r="T72" i="4"/>
  <c r="T73" i="4"/>
  <c r="T74" i="4"/>
  <c r="T75" i="4"/>
  <c r="T76" i="4"/>
  <c r="T77" i="4"/>
  <c r="T78" i="4"/>
  <c r="T86" i="4"/>
  <c r="T87" i="4"/>
  <c r="T88" i="4"/>
  <c r="T89" i="4"/>
  <c r="T90" i="4"/>
  <c r="T91" i="4"/>
  <c r="T92" i="4"/>
  <c r="T93" i="4"/>
  <c r="T94" i="4"/>
  <c r="T95" i="4"/>
  <c r="T96" i="4"/>
  <c r="T97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9" i="4"/>
  <c r="B46" i="4" l="1"/>
  <c r="H34" i="1" l="1"/>
  <c r="I31" i="1"/>
  <c r="J31" i="1"/>
  <c r="K31" i="1"/>
  <c r="L31" i="1"/>
  <c r="M31" i="1"/>
  <c r="N31" i="1"/>
  <c r="O31" i="1"/>
  <c r="H31" i="1"/>
  <c r="L15" i="1"/>
  <c r="M15" i="1"/>
  <c r="N15" i="1"/>
  <c r="O15" i="1"/>
  <c r="P15" i="1"/>
  <c r="Q15" i="1"/>
  <c r="R15" i="1"/>
  <c r="S15" i="1"/>
  <c r="K15" i="1"/>
  <c r="I15" i="1"/>
  <c r="J15" i="1"/>
  <c r="H15" i="1"/>
  <c r="C52" i="1"/>
  <c r="D52" i="1"/>
  <c r="C53" i="1"/>
  <c r="D53" i="1"/>
  <c r="C54" i="1"/>
  <c r="D54" i="1"/>
  <c r="C55" i="1"/>
  <c r="D55" i="1"/>
  <c r="C56" i="1"/>
  <c r="D56" i="1"/>
  <c r="E56" i="1"/>
  <c r="C57" i="1"/>
  <c r="D57" i="1"/>
  <c r="C58" i="1"/>
  <c r="D58" i="1"/>
  <c r="C59" i="1"/>
  <c r="D59" i="1"/>
  <c r="C60" i="1"/>
  <c r="D60" i="1"/>
  <c r="C61" i="1"/>
  <c r="D61" i="1"/>
  <c r="C62" i="1"/>
  <c r="D62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D10" i="1"/>
  <c r="D11" i="1"/>
  <c r="D12" i="1"/>
  <c r="D13" i="1"/>
  <c r="D14" i="1"/>
  <c r="C10" i="1"/>
  <c r="C11" i="1"/>
  <c r="C12" i="1"/>
  <c r="C13" i="1"/>
  <c r="C14" i="1"/>
  <c r="E14" i="1" s="1"/>
  <c r="E10" i="1" l="1"/>
  <c r="E20" i="1"/>
  <c r="E18" i="1"/>
  <c r="E61" i="1"/>
  <c r="E57" i="1"/>
  <c r="E52" i="1"/>
  <c r="E13" i="1"/>
  <c r="E25" i="1"/>
  <c r="E21" i="1"/>
  <c r="E28" i="1"/>
  <c r="E60" i="1"/>
  <c r="E53" i="1"/>
  <c r="E29" i="1"/>
  <c r="E24" i="1"/>
  <c r="E58" i="1"/>
  <c r="E55" i="1"/>
  <c r="E11" i="1"/>
  <c r="E12" i="1"/>
  <c r="E27" i="1"/>
  <c r="E19" i="1"/>
  <c r="E62" i="1"/>
  <c r="E59" i="1"/>
  <c r="E54" i="1"/>
  <c r="E30" i="1"/>
  <c r="E22" i="1"/>
  <c r="E26" i="1"/>
  <c r="E23" i="1"/>
  <c r="C109" i="1"/>
  <c r="C110" i="1"/>
  <c r="C107" i="1"/>
  <c r="C105" i="1"/>
  <c r="C96" i="1"/>
  <c r="C94" i="1"/>
  <c r="C92" i="1"/>
  <c r="C89" i="1"/>
  <c r="C86" i="1"/>
  <c r="D78" i="1"/>
  <c r="D75" i="1"/>
  <c r="D76" i="1"/>
  <c r="D72" i="1"/>
  <c r="D73" i="1"/>
  <c r="D70" i="1"/>
  <c r="D71" i="1"/>
  <c r="D74" i="1"/>
  <c r="D77" i="1"/>
  <c r="D69" i="1"/>
  <c r="D51" i="1"/>
  <c r="C17" i="1" l="1"/>
  <c r="C31" i="1" s="1"/>
  <c r="D96" i="1" l="1"/>
  <c r="D117" i="1"/>
  <c r="D17" i="1" l="1"/>
  <c r="D31" i="1" s="1"/>
  <c r="K91" i="4" l="1"/>
  <c r="L91" i="4"/>
  <c r="K87" i="4"/>
  <c r="B87" i="4"/>
  <c r="B88" i="4"/>
  <c r="B89" i="4"/>
  <c r="B90" i="4"/>
  <c r="B91" i="4"/>
  <c r="B92" i="4"/>
  <c r="B93" i="4"/>
  <c r="B94" i="4"/>
  <c r="B95" i="4"/>
  <c r="B96" i="4"/>
  <c r="B97" i="4"/>
  <c r="B86" i="4"/>
  <c r="B85" i="4"/>
  <c r="K26" i="4" l="1"/>
  <c r="Y10" i="4" l="1"/>
  <c r="Z10" i="4"/>
  <c r="Y11" i="4"/>
  <c r="Z11" i="4"/>
  <c r="Y12" i="4"/>
  <c r="Z12" i="4"/>
  <c r="Y13" i="4"/>
  <c r="Z13" i="4"/>
  <c r="Y14" i="4"/>
  <c r="Z14" i="4"/>
  <c r="Y15" i="4"/>
  <c r="Z15" i="4"/>
  <c r="Y16" i="4"/>
  <c r="Z16" i="4"/>
  <c r="Y17" i="4"/>
  <c r="Z17" i="4"/>
  <c r="Y18" i="4"/>
  <c r="Z18" i="4"/>
  <c r="Y19" i="4"/>
  <c r="Z19" i="4"/>
  <c r="Y20" i="4"/>
  <c r="Z20" i="4"/>
  <c r="Y21" i="4"/>
  <c r="Z21" i="4"/>
  <c r="Y22" i="4"/>
  <c r="Z22" i="4"/>
  <c r="Y23" i="4"/>
  <c r="Z23" i="4"/>
  <c r="Y24" i="4"/>
  <c r="Z24" i="4"/>
  <c r="Y25" i="4"/>
  <c r="Z25" i="4"/>
  <c r="Y26" i="4"/>
  <c r="Z26" i="4"/>
  <c r="Y27" i="4"/>
  <c r="Z27" i="4"/>
  <c r="Y28" i="4"/>
  <c r="Z28" i="4"/>
  <c r="Y29" i="4"/>
  <c r="Z29" i="4"/>
  <c r="Y30" i="4"/>
  <c r="Z30" i="4"/>
  <c r="Y31" i="4"/>
  <c r="Z31" i="4"/>
  <c r="Y32" i="4"/>
  <c r="Z32" i="4"/>
  <c r="Y33" i="4"/>
  <c r="Z33" i="4"/>
  <c r="Y34" i="4"/>
  <c r="Z34" i="4"/>
  <c r="Y35" i="4"/>
  <c r="Z35" i="4"/>
  <c r="Y36" i="4"/>
  <c r="Z36" i="4"/>
  <c r="Y37" i="4"/>
  <c r="Z37" i="4"/>
  <c r="Y38" i="4"/>
  <c r="Z38" i="4"/>
  <c r="Y39" i="4"/>
  <c r="Z39" i="4"/>
  <c r="Y40" i="4"/>
  <c r="Z40" i="4"/>
  <c r="Y41" i="4"/>
  <c r="Z41" i="4"/>
  <c r="Y42" i="4"/>
  <c r="Z42" i="4"/>
  <c r="Y43" i="4"/>
  <c r="Z43" i="4"/>
  <c r="Y44" i="4"/>
  <c r="Z44" i="4"/>
  <c r="Y45" i="4"/>
  <c r="Z45" i="4"/>
  <c r="Y46" i="4"/>
  <c r="Z46" i="4"/>
  <c r="Y47" i="4"/>
  <c r="Z47" i="4"/>
  <c r="Y49" i="4"/>
  <c r="Z49" i="4"/>
  <c r="Y50" i="4"/>
  <c r="Z50" i="4"/>
  <c r="Y51" i="4"/>
  <c r="Z51" i="4"/>
  <c r="Y52" i="4"/>
  <c r="Z52" i="4"/>
  <c r="Y53" i="4"/>
  <c r="Z53" i="4"/>
  <c r="Y54" i="4"/>
  <c r="Z54" i="4"/>
  <c r="Y55" i="4"/>
  <c r="Z55" i="4"/>
  <c r="Y56" i="4"/>
  <c r="Z56" i="4"/>
  <c r="Y57" i="4"/>
  <c r="Z57" i="4"/>
  <c r="Y58" i="4"/>
  <c r="Z58" i="4"/>
  <c r="Y59" i="4"/>
  <c r="Z59" i="4"/>
  <c r="Y60" i="4"/>
  <c r="Z60" i="4"/>
  <c r="Y61" i="4"/>
  <c r="Z61" i="4"/>
  <c r="Y62" i="4"/>
  <c r="Z62" i="4"/>
  <c r="Y63" i="4"/>
  <c r="Z63" i="4"/>
  <c r="Y64" i="4"/>
  <c r="Z64" i="4"/>
  <c r="Y65" i="4"/>
  <c r="Z65" i="4"/>
  <c r="Y66" i="4"/>
  <c r="Z66" i="4"/>
  <c r="Y67" i="4"/>
  <c r="Z67" i="4"/>
  <c r="Y68" i="4"/>
  <c r="Z68" i="4"/>
  <c r="Y69" i="4"/>
  <c r="Z69" i="4"/>
  <c r="Y70" i="4"/>
  <c r="Z70" i="4"/>
  <c r="Y71" i="4"/>
  <c r="Z71" i="4"/>
  <c r="Y72" i="4"/>
  <c r="Z72" i="4"/>
  <c r="Y73" i="4"/>
  <c r="Z73" i="4"/>
  <c r="Y74" i="4"/>
  <c r="Z74" i="4"/>
  <c r="Y75" i="4"/>
  <c r="Z75" i="4"/>
  <c r="Y76" i="4"/>
  <c r="Z76" i="4"/>
  <c r="Y77" i="4"/>
  <c r="Z77" i="4"/>
  <c r="Y78" i="4"/>
  <c r="Z78" i="4"/>
  <c r="Y79" i="4"/>
  <c r="Z79" i="4"/>
  <c r="Y80" i="4"/>
  <c r="Z80" i="4"/>
  <c r="Y81" i="4"/>
  <c r="Z81" i="4"/>
  <c r="Y82" i="4"/>
  <c r="Z82" i="4"/>
  <c r="Y83" i="4"/>
  <c r="Z83" i="4"/>
  <c r="Y84" i="4"/>
  <c r="Z84" i="4"/>
  <c r="Y85" i="4"/>
  <c r="Z85" i="4"/>
  <c r="Y86" i="4"/>
  <c r="Z86" i="4"/>
  <c r="Y87" i="4"/>
  <c r="Z87" i="4"/>
  <c r="Y88" i="4"/>
  <c r="Z88" i="4"/>
  <c r="Y89" i="4"/>
  <c r="Z89" i="4"/>
  <c r="Y90" i="4"/>
  <c r="Z90" i="4"/>
  <c r="Y91" i="4"/>
  <c r="Z91" i="4"/>
  <c r="Y92" i="4"/>
  <c r="Z92" i="4"/>
  <c r="Y93" i="4"/>
  <c r="Z93" i="4"/>
  <c r="Y94" i="4"/>
  <c r="Z94" i="4"/>
  <c r="Y95" i="4"/>
  <c r="Z95" i="4"/>
  <c r="Y96" i="4"/>
  <c r="Z96" i="4"/>
  <c r="Y97" i="4"/>
  <c r="Z97" i="4"/>
  <c r="Y98" i="4"/>
  <c r="Z98" i="4"/>
  <c r="Y99" i="4"/>
  <c r="Z99" i="4"/>
  <c r="Y100" i="4"/>
  <c r="Z100" i="4"/>
  <c r="Y101" i="4"/>
  <c r="Z101" i="4"/>
  <c r="Y102" i="4"/>
  <c r="Z102" i="4"/>
  <c r="Y103" i="4"/>
  <c r="Z103" i="4"/>
  <c r="Y104" i="4"/>
  <c r="Z104" i="4"/>
  <c r="Y105" i="4"/>
  <c r="Z105" i="4"/>
  <c r="Y106" i="4"/>
  <c r="Z106" i="4"/>
  <c r="Y107" i="4"/>
  <c r="Z107" i="4"/>
  <c r="Y108" i="4"/>
  <c r="Z108" i="4"/>
  <c r="Y109" i="4"/>
  <c r="Z109" i="4"/>
  <c r="Y110" i="4"/>
  <c r="Z110" i="4"/>
  <c r="Y111" i="4"/>
  <c r="Z111" i="4"/>
  <c r="Y112" i="4"/>
  <c r="Z112" i="4"/>
  <c r="Y113" i="4"/>
  <c r="Z113" i="4"/>
  <c r="Y114" i="4"/>
  <c r="Z114" i="4"/>
  <c r="Y115" i="4"/>
  <c r="Z115" i="4"/>
  <c r="Y116" i="4"/>
  <c r="Z116" i="4"/>
  <c r="Y117" i="4"/>
  <c r="Z117" i="4"/>
  <c r="Y118" i="4"/>
  <c r="Z118" i="4"/>
  <c r="Y119" i="4"/>
  <c r="Z119" i="4"/>
  <c r="Y120" i="4"/>
  <c r="Z120" i="4"/>
  <c r="Y121" i="4"/>
  <c r="Z121" i="4"/>
  <c r="Y122" i="4"/>
  <c r="Z122" i="4"/>
  <c r="Y123" i="4"/>
  <c r="Z123" i="4"/>
  <c r="Y124" i="4"/>
  <c r="Z124" i="4"/>
  <c r="Y125" i="4"/>
  <c r="Z125" i="4"/>
  <c r="Z9" i="4"/>
  <c r="Y9" i="4"/>
  <c r="S119" i="4" l="1"/>
  <c r="U119" i="4" s="1"/>
  <c r="R119" i="4"/>
  <c r="D119" i="4" s="1"/>
  <c r="Q119" i="4"/>
  <c r="C119" i="4" s="1"/>
  <c r="S118" i="4"/>
  <c r="U118" i="4" s="1"/>
  <c r="R118" i="4"/>
  <c r="D118" i="4" s="1"/>
  <c r="Q118" i="4"/>
  <c r="C118" i="4" s="1"/>
  <c r="S117" i="4"/>
  <c r="U117" i="4" s="1"/>
  <c r="R117" i="4"/>
  <c r="Q117" i="4"/>
  <c r="C117" i="4" s="1"/>
  <c r="S116" i="4"/>
  <c r="R116" i="4"/>
  <c r="D116" i="4" s="1"/>
  <c r="Q116" i="4"/>
  <c r="P115" i="4"/>
  <c r="U115" i="4" s="1"/>
  <c r="O115" i="4"/>
  <c r="D115" i="4" s="1"/>
  <c r="N115" i="4"/>
  <c r="C115" i="4" s="1"/>
  <c r="P114" i="4"/>
  <c r="U114" i="4" s="1"/>
  <c r="O114" i="4"/>
  <c r="D114" i="4" s="1"/>
  <c r="N114" i="4"/>
  <c r="C114" i="4" s="1"/>
  <c r="P113" i="4"/>
  <c r="U113" i="4" s="1"/>
  <c r="O113" i="4"/>
  <c r="N113" i="4"/>
  <c r="C113" i="4" s="1"/>
  <c r="P112" i="4"/>
  <c r="U112" i="4" s="1"/>
  <c r="O112" i="4"/>
  <c r="N112" i="4"/>
  <c r="P111" i="4"/>
  <c r="U111" i="4" s="1"/>
  <c r="O111" i="4"/>
  <c r="D111" i="4" s="1"/>
  <c r="N111" i="4"/>
  <c r="C111" i="4" s="1"/>
  <c r="M110" i="4"/>
  <c r="L110" i="4"/>
  <c r="D110" i="4" s="1"/>
  <c r="K110" i="4"/>
  <c r="C110" i="4" s="1"/>
  <c r="M109" i="4"/>
  <c r="U109" i="4" s="1"/>
  <c r="L109" i="4"/>
  <c r="D109" i="4" s="1"/>
  <c r="K109" i="4"/>
  <c r="C109" i="4" s="1"/>
  <c r="M108" i="4"/>
  <c r="U108" i="4" s="1"/>
  <c r="L108" i="4"/>
  <c r="D108" i="4" s="1"/>
  <c r="K108" i="4"/>
  <c r="C108" i="4" s="1"/>
  <c r="M107" i="4"/>
  <c r="U107" i="4" s="1"/>
  <c r="L107" i="4"/>
  <c r="D107" i="4" s="1"/>
  <c r="K107" i="4"/>
  <c r="M106" i="4"/>
  <c r="U106" i="4" s="1"/>
  <c r="L106" i="4"/>
  <c r="K106" i="4"/>
  <c r="C106" i="4" s="1"/>
  <c r="M105" i="4"/>
  <c r="U105" i="4" s="1"/>
  <c r="L105" i="4"/>
  <c r="D105" i="4" s="1"/>
  <c r="K105" i="4"/>
  <c r="C105" i="4" s="1"/>
  <c r="U97" i="4"/>
  <c r="R97" i="4"/>
  <c r="D97" i="4" s="1"/>
  <c r="Q97" i="4"/>
  <c r="C97" i="4" s="1"/>
  <c r="U96" i="4"/>
  <c r="R96" i="4"/>
  <c r="D96" i="4" s="1"/>
  <c r="Q96" i="4"/>
  <c r="C96" i="4" s="1"/>
  <c r="R95" i="4"/>
  <c r="D95" i="4" s="1"/>
  <c r="Q95" i="4"/>
  <c r="R90" i="4"/>
  <c r="Q90" i="4"/>
  <c r="U94" i="4"/>
  <c r="O94" i="4"/>
  <c r="D94" i="4" s="1"/>
  <c r="N94" i="4"/>
  <c r="C94" i="4" s="1"/>
  <c r="U93" i="4"/>
  <c r="O93" i="4"/>
  <c r="D93" i="4" s="1"/>
  <c r="N93" i="4"/>
  <c r="C93" i="4" s="1"/>
  <c r="U92" i="4"/>
  <c r="O92" i="4"/>
  <c r="D92" i="4" s="1"/>
  <c r="N92" i="4"/>
  <c r="U91" i="4"/>
  <c r="O91" i="4"/>
  <c r="N91" i="4"/>
  <c r="C91" i="4" s="1"/>
  <c r="L90" i="4"/>
  <c r="K90" i="4"/>
  <c r="U89" i="4"/>
  <c r="L89" i="4"/>
  <c r="D89" i="4" s="1"/>
  <c r="K89" i="4"/>
  <c r="C89" i="4" s="1"/>
  <c r="U88" i="4"/>
  <c r="L88" i="4"/>
  <c r="D88" i="4" s="1"/>
  <c r="K88" i="4"/>
  <c r="C88" i="4" s="1"/>
  <c r="U87" i="4"/>
  <c r="L87" i="4"/>
  <c r="D87" i="4" s="1"/>
  <c r="C87" i="4"/>
  <c r="L86" i="4"/>
  <c r="K86" i="4"/>
  <c r="K99" i="4" s="1"/>
  <c r="S78" i="4"/>
  <c r="U78" i="4" s="1"/>
  <c r="R78" i="4"/>
  <c r="Q78" i="4"/>
  <c r="C78" i="4" s="1"/>
  <c r="S77" i="4"/>
  <c r="U77" i="4" s="1"/>
  <c r="R77" i="4"/>
  <c r="D77" i="4" s="1"/>
  <c r="Q77" i="4"/>
  <c r="C77" i="4" s="1"/>
  <c r="P76" i="4"/>
  <c r="U76" i="4" s="1"/>
  <c r="O76" i="4"/>
  <c r="D76" i="4" s="1"/>
  <c r="N76" i="4"/>
  <c r="C76" i="4" s="1"/>
  <c r="P75" i="4"/>
  <c r="O75" i="4"/>
  <c r="D75" i="4" s="1"/>
  <c r="N75" i="4"/>
  <c r="C75" i="4" s="1"/>
  <c r="P74" i="4"/>
  <c r="U74" i="4" s="1"/>
  <c r="O74" i="4"/>
  <c r="D74" i="4" s="1"/>
  <c r="N74" i="4"/>
  <c r="C74" i="4" s="1"/>
  <c r="P73" i="4"/>
  <c r="O73" i="4"/>
  <c r="N73" i="4"/>
  <c r="C73" i="4" s="1"/>
  <c r="M72" i="4"/>
  <c r="U72" i="4" s="1"/>
  <c r="L72" i="4"/>
  <c r="D72" i="4" s="1"/>
  <c r="K72" i="4"/>
  <c r="C72" i="4" s="1"/>
  <c r="M71" i="4"/>
  <c r="U71" i="4" s="1"/>
  <c r="L71" i="4"/>
  <c r="D71" i="4" s="1"/>
  <c r="K71" i="4"/>
  <c r="C71" i="4" s="1"/>
  <c r="M70" i="4"/>
  <c r="U70" i="4" s="1"/>
  <c r="L70" i="4"/>
  <c r="K70" i="4"/>
  <c r="C70" i="4" s="1"/>
  <c r="M69" i="4"/>
  <c r="L69" i="4"/>
  <c r="D69" i="4" s="1"/>
  <c r="K69" i="4"/>
  <c r="S61" i="4"/>
  <c r="U61" i="4" s="1"/>
  <c r="R61" i="4"/>
  <c r="D61" i="4" s="1"/>
  <c r="Q61" i="4"/>
  <c r="C61" i="4" s="1"/>
  <c r="S60" i="4"/>
  <c r="U60" i="4" s="1"/>
  <c r="R60" i="4"/>
  <c r="D60" i="4" s="1"/>
  <c r="Q60" i="4"/>
  <c r="C60" i="4" s="1"/>
  <c r="S59" i="4"/>
  <c r="U59" i="4" s="1"/>
  <c r="R59" i="4"/>
  <c r="D59" i="4" s="1"/>
  <c r="Q59" i="4"/>
  <c r="C59" i="4" s="1"/>
  <c r="P58" i="4"/>
  <c r="U58" i="4" s="1"/>
  <c r="O58" i="4"/>
  <c r="D58" i="4" s="1"/>
  <c r="N58" i="4"/>
  <c r="C58" i="4" s="1"/>
  <c r="P57" i="4"/>
  <c r="U57" i="4" s="1"/>
  <c r="O57" i="4"/>
  <c r="D57" i="4" s="1"/>
  <c r="N57" i="4"/>
  <c r="C57" i="4" s="1"/>
  <c r="P56" i="4"/>
  <c r="O56" i="4"/>
  <c r="D56" i="4" s="1"/>
  <c r="N56" i="4"/>
  <c r="C56" i="4" s="1"/>
  <c r="P55" i="4"/>
  <c r="U55" i="4" s="1"/>
  <c r="O55" i="4"/>
  <c r="N55" i="4"/>
  <c r="C55" i="4" s="1"/>
  <c r="M54" i="4"/>
  <c r="U54" i="4" s="1"/>
  <c r="L54" i="4"/>
  <c r="D54" i="4" s="1"/>
  <c r="K54" i="4"/>
  <c r="C54" i="4" s="1"/>
  <c r="M53" i="4"/>
  <c r="U53" i="4" s="1"/>
  <c r="L53" i="4"/>
  <c r="D53" i="4" s="1"/>
  <c r="K53" i="4"/>
  <c r="C53" i="4" s="1"/>
  <c r="M52" i="4"/>
  <c r="L52" i="4"/>
  <c r="D52" i="4" s="1"/>
  <c r="K52" i="4"/>
  <c r="C52" i="4" s="1"/>
  <c r="M51" i="4"/>
  <c r="U51" i="4" s="1"/>
  <c r="L51" i="4"/>
  <c r="D51" i="4" s="1"/>
  <c r="K51" i="4"/>
  <c r="C51" i="4" s="1"/>
  <c r="N47" i="4"/>
  <c r="L46" i="4"/>
  <c r="E46" i="4" s="1"/>
  <c r="W46" i="4" s="1"/>
  <c r="M46" i="4"/>
  <c r="K46" i="4"/>
  <c r="K47" i="4" s="1"/>
  <c r="S42" i="4"/>
  <c r="S44" i="4" s="1"/>
  <c r="R42" i="4"/>
  <c r="R44" i="4" s="1"/>
  <c r="Q42" i="4"/>
  <c r="Q44" i="4" s="1"/>
  <c r="P42" i="4"/>
  <c r="P44" i="4" s="1"/>
  <c r="O42" i="4"/>
  <c r="N42" i="4"/>
  <c r="N44" i="4" s="1"/>
  <c r="M41" i="4"/>
  <c r="L41" i="4"/>
  <c r="L44" i="4" s="1"/>
  <c r="K41" i="4"/>
  <c r="C41" i="4" s="1"/>
  <c r="J40" i="4"/>
  <c r="J44" i="4" s="1"/>
  <c r="I40" i="4"/>
  <c r="D40" i="4" s="1"/>
  <c r="H40" i="4"/>
  <c r="H44" i="4" s="1"/>
  <c r="S36" i="4"/>
  <c r="S38" i="4" s="1"/>
  <c r="R36" i="4"/>
  <c r="R38" i="4" s="1"/>
  <c r="Q36" i="4"/>
  <c r="Q38" i="4" s="1"/>
  <c r="P36" i="4"/>
  <c r="P38" i="4" s="1"/>
  <c r="O36" i="4"/>
  <c r="O38" i="4" s="1"/>
  <c r="N36" i="4"/>
  <c r="N38" i="4" s="1"/>
  <c r="M36" i="4"/>
  <c r="M38" i="4" s="1"/>
  <c r="L36" i="4"/>
  <c r="L38" i="4" s="1"/>
  <c r="K36" i="4"/>
  <c r="J36" i="4"/>
  <c r="J38" i="4" s="1"/>
  <c r="I36" i="4"/>
  <c r="H36" i="4"/>
  <c r="H38" i="4" s="1"/>
  <c r="P33" i="4"/>
  <c r="P34" i="4" s="1"/>
  <c r="O33" i="4"/>
  <c r="O34" i="4" s="1"/>
  <c r="N33" i="4"/>
  <c r="N34" i="4" s="1"/>
  <c r="S29" i="4"/>
  <c r="S31" i="4" s="1"/>
  <c r="R29" i="4"/>
  <c r="D29" i="4" s="1"/>
  <c r="Q29" i="4"/>
  <c r="Q31" i="4" s="1"/>
  <c r="P28" i="4"/>
  <c r="U28" i="4" s="1"/>
  <c r="O28" i="4"/>
  <c r="D28" i="4" s="1"/>
  <c r="N28" i="4"/>
  <c r="P27" i="4"/>
  <c r="U27" i="4" s="1"/>
  <c r="O27" i="4"/>
  <c r="N27" i="4"/>
  <c r="C27" i="4" s="1"/>
  <c r="M25" i="4"/>
  <c r="M31" i="4" s="1"/>
  <c r="L25" i="4"/>
  <c r="D25" i="4" s="1"/>
  <c r="K25" i="4"/>
  <c r="K31" i="4" s="1"/>
  <c r="H18" i="4"/>
  <c r="C18" i="4" s="1"/>
  <c r="I18" i="4"/>
  <c r="D18" i="4" s="1"/>
  <c r="J18" i="4"/>
  <c r="U18" i="4" s="1"/>
  <c r="H19" i="4"/>
  <c r="C19" i="4" s="1"/>
  <c r="I19" i="4"/>
  <c r="D19" i="4" s="1"/>
  <c r="J19" i="4"/>
  <c r="H20" i="4"/>
  <c r="C20" i="4" s="1"/>
  <c r="I20" i="4"/>
  <c r="D20" i="4" s="1"/>
  <c r="J20" i="4"/>
  <c r="U20" i="4" s="1"/>
  <c r="H21" i="4"/>
  <c r="C21" i="4" s="1"/>
  <c r="I21" i="4"/>
  <c r="D21" i="4" s="1"/>
  <c r="J21" i="4"/>
  <c r="U21" i="4" s="1"/>
  <c r="H22" i="4"/>
  <c r="C22" i="4" s="1"/>
  <c r="I22" i="4"/>
  <c r="D22" i="4" s="1"/>
  <c r="J22" i="4"/>
  <c r="U22" i="4" s="1"/>
  <c r="H23" i="4"/>
  <c r="C23" i="4" s="1"/>
  <c r="I23" i="4"/>
  <c r="D23" i="4" s="1"/>
  <c r="J23" i="4"/>
  <c r="U23" i="4" s="1"/>
  <c r="H24" i="4"/>
  <c r="C24" i="4" s="1"/>
  <c r="I24" i="4"/>
  <c r="D24" i="4" s="1"/>
  <c r="J24" i="4"/>
  <c r="U24" i="4" s="1"/>
  <c r="J17" i="4"/>
  <c r="U17" i="4" s="1"/>
  <c r="I17" i="4"/>
  <c r="D17" i="4" s="1"/>
  <c r="H17" i="4"/>
  <c r="C17" i="4" s="1"/>
  <c r="K13" i="4"/>
  <c r="C13" i="4" s="1"/>
  <c r="L13" i="4"/>
  <c r="M13" i="4"/>
  <c r="U13" i="4" s="1"/>
  <c r="M12" i="4"/>
  <c r="U12" i="4" s="1"/>
  <c r="L12" i="4"/>
  <c r="D12" i="4" s="1"/>
  <c r="K12" i="4"/>
  <c r="C12" i="4" s="1"/>
  <c r="H10" i="4"/>
  <c r="C10" i="4" s="1"/>
  <c r="I10" i="4"/>
  <c r="D10" i="4" s="1"/>
  <c r="J10" i="4"/>
  <c r="U10" i="4" s="1"/>
  <c r="H11" i="4"/>
  <c r="C11" i="4" s="1"/>
  <c r="I11" i="4"/>
  <c r="D11" i="4" s="1"/>
  <c r="J11" i="4"/>
  <c r="J9" i="4"/>
  <c r="U9" i="4" s="1"/>
  <c r="I9" i="4"/>
  <c r="D9" i="4" s="1"/>
  <c r="H9" i="4"/>
  <c r="J121" i="4"/>
  <c r="I121" i="4"/>
  <c r="H121" i="4"/>
  <c r="U120" i="4"/>
  <c r="D120" i="4"/>
  <c r="C120" i="4"/>
  <c r="D112" i="4"/>
  <c r="J99" i="4"/>
  <c r="I99" i="4"/>
  <c r="H99" i="4"/>
  <c r="U98" i="4"/>
  <c r="D98" i="4"/>
  <c r="C98" i="4"/>
  <c r="D86" i="4"/>
  <c r="J80" i="4"/>
  <c r="I80" i="4"/>
  <c r="H80" i="4"/>
  <c r="U79" i="4"/>
  <c r="D79" i="4"/>
  <c r="C79" i="4"/>
  <c r="U75" i="4"/>
  <c r="J63" i="4"/>
  <c r="I63" i="4"/>
  <c r="H63" i="4"/>
  <c r="U62" i="4"/>
  <c r="D62" i="4"/>
  <c r="C62" i="4"/>
  <c r="S47" i="4"/>
  <c r="R47" i="4"/>
  <c r="Q47" i="4"/>
  <c r="J47" i="4"/>
  <c r="I47" i="4"/>
  <c r="H47" i="4"/>
  <c r="U43" i="4"/>
  <c r="D43" i="4"/>
  <c r="C43" i="4"/>
  <c r="U37" i="4"/>
  <c r="D37" i="4"/>
  <c r="C37" i="4"/>
  <c r="S34" i="4"/>
  <c r="R34" i="4"/>
  <c r="Q34" i="4"/>
  <c r="M34" i="4"/>
  <c r="L34" i="4"/>
  <c r="K34" i="4"/>
  <c r="J34" i="4"/>
  <c r="I34" i="4"/>
  <c r="H34" i="4"/>
  <c r="U30" i="4"/>
  <c r="D30" i="4"/>
  <c r="C30" i="4"/>
  <c r="U26" i="4"/>
  <c r="D26" i="4"/>
  <c r="C26" i="4"/>
  <c r="S15" i="4"/>
  <c r="R15" i="4"/>
  <c r="Q15" i="4"/>
  <c r="P15" i="4"/>
  <c r="O15" i="4"/>
  <c r="N15" i="4"/>
  <c r="U14" i="4"/>
  <c r="D14" i="4"/>
  <c r="C14" i="4"/>
  <c r="V77" i="4" l="1"/>
  <c r="V118" i="4"/>
  <c r="V79" i="4"/>
  <c r="V24" i="4"/>
  <c r="V61" i="4"/>
  <c r="V93" i="4"/>
  <c r="V109" i="4"/>
  <c r="V113" i="4"/>
  <c r="V43" i="4"/>
  <c r="V62" i="4"/>
  <c r="V75" i="4"/>
  <c r="V12" i="4"/>
  <c r="V21" i="4"/>
  <c r="V28" i="4"/>
  <c r="V60" i="4"/>
  <c r="V71" i="4"/>
  <c r="V89" i="4"/>
  <c r="V92" i="4"/>
  <c r="V97" i="4"/>
  <c r="V108" i="4"/>
  <c r="V112" i="4"/>
  <c r="V26" i="4"/>
  <c r="V98" i="4"/>
  <c r="V17" i="4"/>
  <c r="V23" i="4"/>
  <c r="V54" i="4"/>
  <c r="V58" i="4"/>
  <c r="V87" i="4"/>
  <c r="V94" i="4"/>
  <c r="V106" i="4"/>
  <c r="V114" i="4"/>
  <c r="V9" i="4"/>
  <c r="V10" i="4"/>
  <c r="V20" i="4"/>
  <c r="V53" i="4"/>
  <c r="V57" i="4"/>
  <c r="V72" i="4"/>
  <c r="V76" i="4"/>
  <c r="V117" i="4"/>
  <c r="V14" i="4"/>
  <c r="V30" i="4"/>
  <c r="V37" i="4"/>
  <c r="V120" i="4"/>
  <c r="V13" i="4"/>
  <c r="V22" i="4"/>
  <c r="V18" i="4"/>
  <c r="V27" i="4"/>
  <c r="V51" i="4"/>
  <c r="V55" i="4"/>
  <c r="V59" i="4"/>
  <c r="V70" i="4"/>
  <c r="V74" i="4"/>
  <c r="V78" i="4"/>
  <c r="V88" i="4"/>
  <c r="V91" i="4"/>
  <c r="V96" i="4"/>
  <c r="V107" i="4"/>
  <c r="V111" i="4"/>
  <c r="V115" i="4"/>
  <c r="V119" i="4"/>
  <c r="K44" i="4"/>
  <c r="H15" i="4"/>
  <c r="D33" i="4"/>
  <c r="D34" i="4" s="1"/>
  <c r="P47" i="4"/>
  <c r="C40" i="4"/>
  <c r="E40" i="4" s="1"/>
  <c r="I44" i="4"/>
  <c r="L15" i="4"/>
  <c r="N31" i="4"/>
  <c r="R80" i="4"/>
  <c r="U40" i="4"/>
  <c r="C29" i="4"/>
  <c r="E29" i="4" s="1"/>
  <c r="W29" i="4" s="1"/>
  <c r="U42" i="4"/>
  <c r="U29" i="4"/>
  <c r="J15" i="4"/>
  <c r="S80" i="4"/>
  <c r="S81" i="4" s="1"/>
  <c r="L31" i="4"/>
  <c r="Q63" i="4"/>
  <c r="Q64" i="4" s="1"/>
  <c r="C36" i="4"/>
  <c r="Q121" i="4"/>
  <c r="Q122" i="4" s="1"/>
  <c r="R121" i="4"/>
  <c r="E30" i="4"/>
  <c r="W30" i="4" s="1"/>
  <c r="X30" i="4" s="1"/>
  <c r="G30" i="4" s="1"/>
  <c r="E37" i="4"/>
  <c r="W37" i="4" s="1"/>
  <c r="K80" i="4"/>
  <c r="L80" i="4"/>
  <c r="Q80" i="4"/>
  <c r="C9" i="4"/>
  <c r="E9" i="4" s="1"/>
  <c r="E98" i="4"/>
  <c r="W98" i="4" s="1"/>
  <c r="X98" i="4" s="1"/>
  <c r="G98" i="4" s="1"/>
  <c r="D36" i="4"/>
  <c r="D38" i="4" s="1"/>
  <c r="M80" i="4"/>
  <c r="S121" i="4"/>
  <c r="S122" i="4" s="1"/>
  <c r="L47" i="4"/>
  <c r="R63" i="4"/>
  <c r="E43" i="4"/>
  <c r="W43" i="4" s="1"/>
  <c r="X43" i="4" s="1"/>
  <c r="G43" i="4" s="1"/>
  <c r="M15" i="4"/>
  <c r="E62" i="4"/>
  <c r="W62" i="4" s="1"/>
  <c r="X62" i="4" s="1"/>
  <c r="G62" i="4" s="1"/>
  <c r="E79" i="4"/>
  <c r="W79" i="4" s="1"/>
  <c r="E120" i="4"/>
  <c r="W120" i="4" s="1"/>
  <c r="C90" i="4"/>
  <c r="Q99" i="4"/>
  <c r="Q100" i="4" s="1"/>
  <c r="N99" i="4"/>
  <c r="N100" i="4" s="1"/>
  <c r="M99" i="4"/>
  <c r="D90" i="4"/>
  <c r="U90" i="4"/>
  <c r="S99" i="4"/>
  <c r="S100" i="4" s="1"/>
  <c r="O31" i="4"/>
  <c r="D13" i="4"/>
  <c r="E13" i="4" s="1"/>
  <c r="W13" i="4" s="1"/>
  <c r="I15" i="4"/>
  <c r="P31" i="4"/>
  <c r="R31" i="4"/>
  <c r="C33" i="4"/>
  <c r="C34" i="4" s="1"/>
  <c r="U33" i="4"/>
  <c r="E93" i="4"/>
  <c r="W93" i="4" s="1"/>
  <c r="P99" i="4"/>
  <c r="P121" i="4"/>
  <c r="K15" i="4"/>
  <c r="D27" i="4"/>
  <c r="E27" i="4" s="1"/>
  <c r="W27" i="4" s="1"/>
  <c r="C28" i="4"/>
  <c r="E28" i="4" s="1"/>
  <c r="W28" i="4" s="1"/>
  <c r="I31" i="4"/>
  <c r="U36" i="4"/>
  <c r="I38" i="4"/>
  <c r="K38" i="4"/>
  <c r="K63" i="4"/>
  <c r="N80" i="4"/>
  <c r="C86" i="4"/>
  <c r="U86" i="4"/>
  <c r="E111" i="4"/>
  <c r="W111" i="4" s="1"/>
  <c r="E23" i="4"/>
  <c r="W23" i="4" s="1"/>
  <c r="X23" i="4" s="1"/>
  <c r="G23" i="4" s="1"/>
  <c r="E75" i="4"/>
  <c r="W75" i="4" s="1"/>
  <c r="E77" i="4"/>
  <c r="W77" i="4" s="1"/>
  <c r="X77" i="4" s="1"/>
  <c r="G77" i="4" s="1"/>
  <c r="E11" i="4"/>
  <c r="W11" i="4" s="1"/>
  <c r="E17" i="4"/>
  <c r="W17" i="4" s="1"/>
  <c r="E19" i="4"/>
  <c r="W19" i="4" s="1"/>
  <c r="E52" i="4"/>
  <c r="W52" i="4" s="1"/>
  <c r="E56" i="4"/>
  <c r="W56" i="4" s="1"/>
  <c r="E60" i="4"/>
  <c r="W60" i="4" s="1"/>
  <c r="X60" i="4" s="1"/>
  <c r="G60" i="4" s="1"/>
  <c r="E71" i="4"/>
  <c r="W71" i="4" s="1"/>
  <c r="E88" i="4"/>
  <c r="W88" i="4" s="1"/>
  <c r="E110" i="4"/>
  <c r="W110" i="4" s="1"/>
  <c r="E10" i="4"/>
  <c r="W10" i="4" s="1"/>
  <c r="X10" i="4" s="1"/>
  <c r="G10" i="4" s="1"/>
  <c r="E21" i="4"/>
  <c r="W21" i="4" s="1"/>
  <c r="J31" i="4"/>
  <c r="M44" i="4"/>
  <c r="U41" i="4"/>
  <c r="O44" i="4"/>
  <c r="D42" i="4"/>
  <c r="O47" i="4"/>
  <c r="M63" i="4"/>
  <c r="U52" i="4"/>
  <c r="P80" i="4"/>
  <c r="U73" i="4"/>
  <c r="U11" i="4"/>
  <c r="U19" i="4"/>
  <c r="C25" i="4"/>
  <c r="E25" i="4" s="1"/>
  <c r="W25" i="4" s="1"/>
  <c r="U25" i="4"/>
  <c r="C42" i="4"/>
  <c r="C44" i="4" s="1"/>
  <c r="N63" i="4"/>
  <c r="N64" i="4" s="1"/>
  <c r="S63" i="4"/>
  <c r="S64" i="4" s="1"/>
  <c r="C69" i="4"/>
  <c r="C80" i="4" s="1"/>
  <c r="U69" i="4"/>
  <c r="D70" i="4"/>
  <c r="E70" i="4" s="1"/>
  <c r="W70" i="4" s="1"/>
  <c r="C92" i="4"/>
  <c r="E92" i="4" s="1"/>
  <c r="W92" i="4" s="1"/>
  <c r="C95" i="4"/>
  <c r="E95" i="4" s="1"/>
  <c r="W95" i="4" s="1"/>
  <c r="U95" i="4"/>
  <c r="C116" i="4"/>
  <c r="E116" i="4" s="1"/>
  <c r="W116" i="4" s="1"/>
  <c r="U116" i="4"/>
  <c r="D117" i="4"/>
  <c r="E117" i="4" s="1"/>
  <c r="W117" i="4" s="1"/>
  <c r="E12" i="4"/>
  <c r="W12" i="4" s="1"/>
  <c r="H31" i="4"/>
  <c r="U46" i="4"/>
  <c r="M47" i="4"/>
  <c r="P63" i="4"/>
  <c r="U56" i="4"/>
  <c r="M121" i="4"/>
  <c r="C112" i="4"/>
  <c r="E112" i="4" s="1"/>
  <c r="W112" i="4" s="1"/>
  <c r="X112" i="4" s="1"/>
  <c r="G112" i="4" s="1"/>
  <c r="N121" i="4"/>
  <c r="O121" i="4"/>
  <c r="E118" i="4"/>
  <c r="W118" i="4" s="1"/>
  <c r="E72" i="4"/>
  <c r="W72" i="4" s="1"/>
  <c r="X72" i="4" s="1"/>
  <c r="G72" i="4" s="1"/>
  <c r="E76" i="4"/>
  <c r="W76" i="4" s="1"/>
  <c r="X76" i="4" s="1"/>
  <c r="G76" i="4" s="1"/>
  <c r="E96" i="4"/>
  <c r="W96" i="4" s="1"/>
  <c r="E115" i="4"/>
  <c r="W115" i="4" s="1"/>
  <c r="L63" i="4"/>
  <c r="E61" i="4"/>
  <c r="W61" i="4" s="1"/>
  <c r="X61" i="4" s="1"/>
  <c r="G61" i="4" s="1"/>
  <c r="R99" i="4"/>
  <c r="E119" i="4"/>
  <c r="W119" i="4" s="1"/>
  <c r="E114" i="4"/>
  <c r="W114" i="4" s="1"/>
  <c r="D113" i="4"/>
  <c r="E113" i="4" s="1"/>
  <c r="W113" i="4" s="1"/>
  <c r="U110" i="4"/>
  <c r="K121" i="4"/>
  <c r="E109" i="4"/>
  <c r="W109" i="4" s="1"/>
  <c r="L121" i="4"/>
  <c r="E108" i="4"/>
  <c r="W108" i="4" s="1"/>
  <c r="C107" i="4"/>
  <c r="E107" i="4" s="1"/>
  <c r="W107" i="4" s="1"/>
  <c r="X107" i="4" s="1"/>
  <c r="G107" i="4" s="1"/>
  <c r="D106" i="4"/>
  <c r="E97" i="4"/>
  <c r="W97" i="4" s="1"/>
  <c r="X97" i="4" s="1"/>
  <c r="G97" i="4" s="1"/>
  <c r="E94" i="4"/>
  <c r="W94" i="4" s="1"/>
  <c r="O99" i="4"/>
  <c r="D91" i="4"/>
  <c r="E91" i="4" s="1"/>
  <c r="W91" i="4" s="1"/>
  <c r="E89" i="4"/>
  <c r="W89" i="4" s="1"/>
  <c r="X89" i="4" s="1"/>
  <c r="G89" i="4" s="1"/>
  <c r="E87" i="4"/>
  <c r="W87" i="4" s="1"/>
  <c r="L99" i="4"/>
  <c r="D78" i="4"/>
  <c r="E78" i="4" s="1"/>
  <c r="W78" i="4" s="1"/>
  <c r="X78" i="4" s="1"/>
  <c r="G78" i="4" s="1"/>
  <c r="E74" i="4"/>
  <c r="W74" i="4" s="1"/>
  <c r="O80" i="4"/>
  <c r="D73" i="4"/>
  <c r="E73" i="4" s="1"/>
  <c r="W73" i="4" s="1"/>
  <c r="E59" i="4"/>
  <c r="W59" i="4" s="1"/>
  <c r="E58" i="4"/>
  <c r="W58" i="4" s="1"/>
  <c r="X58" i="4" s="1"/>
  <c r="G58" i="4" s="1"/>
  <c r="O63" i="4"/>
  <c r="E57" i="4"/>
  <c r="W57" i="4" s="1"/>
  <c r="D55" i="4"/>
  <c r="E55" i="4" s="1"/>
  <c r="W55" i="4" s="1"/>
  <c r="X55" i="4" s="1"/>
  <c r="G55" i="4" s="1"/>
  <c r="E54" i="4"/>
  <c r="W54" i="4" s="1"/>
  <c r="X54" i="4" s="1"/>
  <c r="G54" i="4" s="1"/>
  <c r="E53" i="4"/>
  <c r="W53" i="4" s="1"/>
  <c r="C63" i="4"/>
  <c r="D41" i="4"/>
  <c r="E26" i="4"/>
  <c r="W26" i="4" s="1"/>
  <c r="X26" i="4" s="1"/>
  <c r="G26" i="4" s="1"/>
  <c r="E20" i="4"/>
  <c r="W20" i="4" s="1"/>
  <c r="E24" i="4"/>
  <c r="W24" i="4" s="1"/>
  <c r="E18" i="4"/>
  <c r="W18" i="4" s="1"/>
  <c r="E22" i="4"/>
  <c r="W22" i="4" s="1"/>
  <c r="X22" i="4" s="1"/>
  <c r="G22" i="4" s="1"/>
  <c r="E14" i="4"/>
  <c r="W14" i="4" s="1"/>
  <c r="X14" i="4" s="1"/>
  <c r="G14" i="4" s="1"/>
  <c r="E51" i="4"/>
  <c r="W51" i="4" s="1"/>
  <c r="Q81" i="4"/>
  <c r="E105" i="4"/>
  <c r="V105" i="4"/>
  <c r="X74" i="4" l="1"/>
  <c r="G74" i="4" s="1"/>
  <c r="X113" i="4"/>
  <c r="G113" i="4" s="1"/>
  <c r="X12" i="4"/>
  <c r="G12" i="4" s="1"/>
  <c r="X17" i="4"/>
  <c r="G17" i="4" s="1"/>
  <c r="D99" i="4"/>
  <c r="X91" i="4"/>
  <c r="G91" i="4" s="1"/>
  <c r="X109" i="4"/>
  <c r="G109" i="4" s="1"/>
  <c r="X114" i="4"/>
  <c r="G114" i="4" s="1"/>
  <c r="X117" i="4"/>
  <c r="G117" i="4" s="1"/>
  <c r="X115" i="4"/>
  <c r="G115" i="4" s="1"/>
  <c r="X120" i="4"/>
  <c r="G120" i="4" s="1"/>
  <c r="E86" i="4"/>
  <c r="W86" i="4" s="1"/>
  <c r="C99" i="4"/>
  <c r="X79" i="4"/>
  <c r="G79" i="4" s="1"/>
  <c r="X51" i="4"/>
  <c r="G51" i="4" s="1"/>
  <c r="X24" i="4"/>
  <c r="G24" i="4" s="1"/>
  <c r="X57" i="4"/>
  <c r="G57" i="4" s="1"/>
  <c r="X119" i="4"/>
  <c r="G119" i="4" s="1"/>
  <c r="X118" i="4"/>
  <c r="G118" i="4" s="1"/>
  <c r="X92" i="4"/>
  <c r="G92" i="4" s="1"/>
  <c r="X28" i="4"/>
  <c r="G28" i="4" s="1"/>
  <c r="X20" i="4"/>
  <c r="G20" i="4" s="1"/>
  <c r="X53" i="4"/>
  <c r="G53" i="4" s="1"/>
  <c r="X87" i="4"/>
  <c r="G87" i="4" s="1"/>
  <c r="X94" i="4"/>
  <c r="G94" i="4" s="1"/>
  <c r="X108" i="4"/>
  <c r="G108" i="4" s="1"/>
  <c r="X96" i="4"/>
  <c r="G96" i="4" s="1"/>
  <c r="X70" i="4"/>
  <c r="G70" i="4" s="1"/>
  <c r="X21" i="4"/>
  <c r="G21" i="4" s="1"/>
  <c r="X71" i="4"/>
  <c r="G71" i="4" s="1"/>
  <c r="X75" i="4"/>
  <c r="G75" i="4" s="1"/>
  <c r="X27" i="4"/>
  <c r="G27" i="4" s="1"/>
  <c r="X93" i="4"/>
  <c r="G93" i="4" s="1"/>
  <c r="C31" i="4"/>
  <c r="V42" i="4"/>
  <c r="V95" i="4"/>
  <c r="X95" i="4" s="1"/>
  <c r="G95" i="4" s="1"/>
  <c r="V36" i="4"/>
  <c r="V38" i="4" s="1"/>
  <c r="V33" i="4"/>
  <c r="V34" i="4" s="1"/>
  <c r="V90" i="4"/>
  <c r="X18" i="4"/>
  <c r="G18" i="4" s="1"/>
  <c r="X59" i="4"/>
  <c r="G59" i="4" s="1"/>
  <c r="V25" i="4"/>
  <c r="X25" i="4" s="1"/>
  <c r="G25" i="4" s="1"/>
  <c r="V73" i="4"/>
  <c r="X73" i="4" s="1"/>
  <c r="G73" i="4" s="1"/>
  <c r="X111" i="4"/>
  <c r="G111" i="4" s="1"/>
  <c r="X13" i="4"/>
  <c r="G13" i="4" s="1"/>
  <c r="X37" i="4"/>
  <c r="V40" i="4"/>
  <c r="V110" i="4"/>
  <c r="V56" i="4"/>
  <c r="V63" i="4" s="1"/>
  <c r="V19" i="4"/>
  <c r="X19" i="4" s="1"/>
  <c r="G19" i="4" s="1"/>
  <c r="V52" i="4"/>
  <c r="X52" i="4" s="1"/>
  <c r="G52" i="4" s="1"/>
  <c r="V69" i="4"/>
  <c r="V11" i="4"/>
  <c r="V15" i="4" s="1"/>
  <c r="V41" i="4"/>
  <c r="V46" i="4"/>
  <c r="V47" i="4" s="1"/>
  <c r="V116" i="4"/>
  <c r="X116" i="4" s="1"/>
  <c r="G116" i="4" s="1"/>
  <c r="X88" i="4"/>
  <c r="G88" i="4" s="1"/>
  <c r="V86" i="4"/>
  <c r="V29" i="4"/>
  <c r="X29" i="4" s="1"/>
  <c r="G29" i="4" s="1"/>
  <c r="N122" i="4"/>
  <c r="R64" i="4"/>
  <c r="Q65" i="4" s="1"/>
  <c r="O122" i="4"/>
  <c r="N81" i="4"/>
  <c r="I64" i="4"/>
  <c r="I122" i="4"/>
  <c r="U34" i="4"/>
  <c r="E69" i="4"/>
  <c r="W69" i="4" s="1"/>
  <c r="W80" i="4" s="1"/>
  <c r="J122" i="4"/>
  <c r="D31" i="4"/>
  <c r="R122" i="4"/>
  <c r="Q123" i="4" s="1"/>
  <c r="L81" i="4"/>
  <c r="L100" i="4"/>
  <c r="I81" i="4"/>
  <c r="E36" i="4"/>
  <c r="E38" i="4" s="1"/>
  <c r="L122" i="4"/>
  <c r="W47" i="4"/>
  <c r="K64" i="4"/>
  <c r="P100" i="4"/>
  <c r="E90" i="4"/>
  <c r="W90" i="4" s="1"/>
  <c r="X90" i="4" s="1"/>
  <c r="G90" i="4" s="1"/>
  <c r="P64" i="4"/>
  <c r="U15" i="4"/>
  <c r="P122" i="4"/>
  <c r="L64" i="4"/>
  <c r="C15" i="4"/>
  <c r="M64" i="4"/>
  <c r="M81" i="4"/>
  <c r="I100" i="4"/>
  <c r="R81" i="4"/>
  <c r="Q82" i="4" s="1"/>
  <c r="J64" i="4"/>
  <c r="R100" i="4"/>
  <c r="Q101" i="4" s="1"/>
  <c r="C38" i="4"/>
  <c r="U63" i="4"/>
  <c r="E33" i="4"/>
  <c r="W33" i="4" s="1"/>
  <c r="J100" i="4"/>
  <c r="D121" i="4"/>
  <c r="H64" i="4"/>
  <c r="H100" i="4"/>
  <c r="H122" i="4"/>
  <c r="H81" i="4"/>
  <c r="K81" i="4"/>
  <c r="O100" i="4"/>
  <c r="N101" i="4" s="1"/>
  <c r="K122" i="4"/>
  <c r="U99" i="4"/>
  <c r="K100" i="4"/>
  <c r="U47" i="4"/>
  <c r="U44" i="4"/>
  <c r="U38" i="4"/>
  <c r="U31" i="4"/>
  <c r="P81" i="4"/>
  <c r="J81" i="4"/>
  <c r="D15" i="4"/>
  <c r="D44" i="4"/>
  <c r="U121" i="4"/>
  <c r="U80" i="4"/>
  <c r="E42" i="4"/>
  <c r="W42" i="4" s="1"/>
  <c r="X42" i="4" s="1"/>
  <c r="G42" i="4" s="1"/>
  <c r="M122" i="4"/>
  <c r="O81" i="4"/>
  <c r="M100" i="4"/>
  <c r="O64" i="4"/>
  <c r="N65" i="4" s="1"/>
  <c r="W31" i="4"/>
  <c r="D80" i="4"/>
  <c r="E80" i="4" s="1"/>
  <c r="C121" i="4"/>
  <c r="E106" i="4"/>
  <c r="W106" i="4" s="1"/>
  <c r="X106" i="4" s="1"/>
  <c r="G106" i="4" s="1"/>
  <c r="X86" i="4"/>
  <c r="D63" i="4"/>
  <c r="W63" i="4"/>
  <c r="E41" i="4"/>
  <c r="W41" i="4" s="1"/>
  <c r="E31" i="4"/>
  <c r="W105" i="4"/>
  <c r="X105" i="4" s="1"/>
  <c r="G105" i="4" s="1"/>
  <c r="W40" i="4"/>
  <c r="E15" i="4"/>
  <c r="W9" i="4"/>
  <c r="D48" i="4" l="1"/>
  <c r="V44" i="4"/>
  <c r="E63" i="4"/>
  <c r="D64" i="4"/>
  <c r="D122" i="4"/>
  <c r="D81" i="4"/>
  <c r="C48" i="4"/>
  <c r="D100" i="4"/>
  <c r="X56" i="4"/>
  <c r="G56" i="4" s="1"/>
  <c r="V80" i="4"/>
  <c r="V31" i="4"/>
  <c r="V81" i="4" s="1"/>
  <c r="V121" i="4"/>
  <c r="X11" i="4"/>
  <c r="G11" i="4" s="1"/>
  <c r="X110" i="4"/>
  <c r="G110" i="4" s="1"/>
  <c r="X46" i="4"/>
  <c r="G46" i="4" s="1"/>
  <c r="G47" i="4" s="1"/>
  <c r="V99" i="4"/>
  <c r="X41" i="4"/>
  <c r="G41" i="4" s="1"/>
  <c r="N123" i="4"/>
  <c r="N82" i="4"/>
  <c r="K123" i="4"/>
  <c r="K82" i="4"/>
  <c r="W99" i="4"/>
  <c r="X69" i="4"/>
  <c r="G69" i="4" s="1"/>
  <c r="G80" i="4" s="1"/>
  <c r="H65" i="4"/>
  <c r="W36" i="4"/>
  <c r="W38" i="4" s="1"/>
  <c r="H123" i="4"/>
  <c r="G31" i="4"/>
  <c r="E99" i="4"/>
  <c r="H101" i="4"/>
  <c r="U81" i="4"/>
  <c r="K101" i="4"/>
  <c r="G63" i="4"/>
  <c r="H82" i="4"/>
  <c r="E34" i="4"/>
  <c r="K65" i="4"/>
  <c r="X31" i="4"/>
  <c r="G121" i="4"/>
  <c r="U100" i="4"/>
  <c r="X99" i="4"/>
  <c r="G86" i="4"/>
  <c r="G99" i="4" s="1"/>
  <c r="U122" i="4"/>
  <c r="U64" i="4"/>
  <c r="E44" i="4"/>
  <c r="W121" i="4"/>
  <c r="E121" i="4"/>
  <c r="W15" i="4"/>
  <c r="X9" i="4"/>
  <c r="W34" i="4"/>
  <c r="X33" i="4"/>
  <c r="W44" i="4"/>
  <c r="X40" i="4"/>
  <c r="X63" i="4" l="1"/>
  <c r="E48" i="4"/>
  <c r="C122" i="4"/>
  <c r="C81" i="4"/>
  <c r="C64" i="4"/>
  <c r="C100" i="4"/>
  <c r="X47" i="4"/>
  <c r="X121" i="4"/>
  <c r="V100" i="4"/>
  <c r="V122" i="4"/>
  <c r="V64" i="4"/>
  <c r="X80" i="4"/>
  <c r="X36" i="4"/>
  <c r="G36" i="4" s="1"/>
  <c r="G38" i="4" s="1"/>
  <c r="E64" i="4"/>
  <c r="D66" i="4" s="1"/>
  <c r="E122" i="4"/>
  <c r="C124" i="4" s="1"/>
  <c r="E100" i="4"/>
  <c r="X15" i="4"/>
  <c r="G9" i="4"/>
  <c r="G15" i="4" s="1"/>
  <c r="X44" i="4"/>
  <c r="G40" i="4"/>
  <c r="G44" i="4" s="1"/>
  <c r="X34" i="4"/>
  <c r="G33" i="4"/>
  <c r="G34" i="4" s="1"/>
  <c r="E81" i="4"/>
  <c r="D83" i="4" s="1"/>
  <c r="W122" i="4"/>
  <c r="W100" i="4"/>
  <c r="W64" i="4"/>
  <c r="W81" i="4"/>
  <c r="C102" i="4" l="1"/>
  <c r="C83" i="4"/>
  <c r="D102" i="4"/>
  <c r="D124" i="4"/>
  <c r="C66" i="4"/>
  <c r="X38" i="4"/>
  <c r="X100" i="4" s="1"/>
  <c r="X81" i="4"/>
  <c r="G81" i="4"/>
  <c r="G122" i="4"/>
  <c r="G100" i="4"/>
  <c r="G64" i="4"/>
  <c r="N63" i="1"/>
  <c r="O63" i="1"/>
  <c r="P63" i="1"/>
  <c r="Q63" i="1"/>
  <c r="R63" i="1"/>
  <c r="S63" i="1"/>
  <c r="I63" i="1"/>
  <c r="J63" i="1"/>
  <c r="K63" i="1"/>
  <c r="L63" i="1"/>
  <c r="M63" i="1"/>
  <c r="H63" i="1"/>
  <c r="X122" i="4" l="1"/>
  <c r="X64" i="4"/>
  <c r="U97" i="1"/>
  <c r="V97" i="1" s="1"/>
  <c r="C97" i="1"/>
  <c r="D97" i="1"/>
  <c r="T64" i="1"/>
  <c r="S38" i="1"/>
  <c r="O38" i="1"/>
  <c r="N38" i="1"/>
  <c r="M38" i="1"/>
  <c r="L38" i="1"/>
  <c r="K38" i="1"/>
  <c r="J38" i="1"/>
  <c r="I38" i="1"/>
  <c r="H38" i="1"/>
  <c r="U37" i="1"/>
  <c r="V37" i="1" s="1"/>
  <c r="D37" i="1"/>
  <c r="C37" i="1"/>
  <c r="U36" i="1"/>
  <c r="V36" i="1" s="1"/>
  <c r="D36" i="1"/>
  <c r="C36" i="1"/>
  <c r="E97" i="1" l="1"/>
  <c r="W97" i="1" s="1"/>
  <c r="X97" i="1" s="1"/>
  <c r="G97" i="1" s="1"/>
  <c r="C38" i="1"/>
  <c r="D38" i="1"/>
  <c r="E37" i="1"/>
  <c r="W37" i="1" s="1"/>
  <c r="X37" i="1" s="1"/>
  <c r="V38" i="1"/>
  <c r="E36" i="1"/>
  <c r="U38" i="1"/>
  <c r="W36" i="1" l="1"/>
  <c r="E38" i="1"/>
  <c r="W38" i="1" l="1"/>
  <c r="X36" i="1"/>
  <c r="X38" i="1" l="1"/>
  <c r="G38" i="1"/>
  <c r="U116" i="1"/>
  <c r="V116" i="1" s="1"/>
  <c r="U117" i="1"/>
  <c r="V117" i="1" s="1"/>
  <c r="U118" i="1"/>
  <c r="V118" i="1" s="1"/>
  <c r="U119" i="1"/>
  <c r="V119" i="1" s="1"/>
  <c r="C116" i="1"/>
  <c r="D116" i="1"/>
  <c r="C117" i="1"/>
  <c r="C118" i="1"/>
  <c r="D118" i="1"/>
  <c r="C119" i="1"/>
  <c r="D119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U29" i="1"/>
  <c r="V29" i="1" s="1"/>
  <c r="U19" i="1"/>
  <c r="V19" i="1" s="1"/>
  <c r="U20" i="1"/>
  <c r="V20" i="1" s="1"/>
  <c r="U21" i="1"/>
  <c r="V21" i="1" s="1"/>
  <c r="U22" i="1"/>
  <c r="V22" i="1" s="1"/>
  <c r="U23" i="1"/>
  <c r="V23" i="1" s="1"/>
  <c r="U24" i="1"/>
  <c r="V24" i="1" s="1"/>
  <c r="U25" i="1"/>
  <c r="V25" i="1" s="1"/>
  <c r="U26" i="1"/>
  <c r="V26" i="1" s="1"/>
  <c r="U27" i="1"/>
  <c r="V27" i="1" s="1"/>
  <c r="U28" i="1"/>
  <c r="V28" i="1" s="1"/>
  <c r="E117" i="1" l="1"/>
  <c r="W117" i="1" s="1"/>
  <c r="X117" i="1" s="1"/>
  <c r="G117" i="1" s="1"/>
  <c r="E116" i="1"/>
  <c r="W116" i="1" s="1"/>
  <c r="X116" i="1" s="1"/>
  <c r="G116" i="1" s="1"/>
  <c r="E118" i="1"/>
  <c r="W118" i="1" s="1"/>
  <c r="X118" i="1" s="1"/>
  <c r="G118" i="1" s="1"/>
  <c r="E119" i="1"/>
  <c r="W119" i="1" s="1"/>
  <c r="X119" i="1" s="1"/>
  <c r="G119" i="1" s="1"/>
  <c r="W29" i="1"/>
  <c r="X29" i="1" s="1"/>
  <c r="G29" i="1" s="1"/>
  <c r="W27" i="1"/>
  <c r="X27" i="1" s="1"/>
  <c r="G27" i="1" s="1"/>
  <c r="W19" i="1"/>
  <c r="X19" i="1" s="1"/>
  <c r="G19" i="1" s="1"/>
  <c r="W28" i="1"/>
  <c r="X28" i="1" s="1"/>
  <c r="G28" i="1" s="1"/>
  <c r="W23" i="1"/>
  <c r="X23" i="1" s="1"/>
  <c r="G23" i="1" s="1"/>
  <c r="W21" i="1"/>
  <c r="X21" i="1" s="1"/>
  <c r="G21" i="1" s="1"/>
  <c r="W20" i="1"/>
  <c r="X20" i="1" s="1"/>
  <c r="G20" i="1" s="1"/>
  <c r="W25" i="1"/>
  <c r="X25" i="1" s="1"/>
  <c r="G25" i="1" s="1"/>
  <c r="W24" i="1"/>
  <c r="X24" i="1" s="1"/>
  <c r="G24" i="1" s="1"/>
  <c r="W26" i="1"/>
  <c r="X26" i="1" s="1"/>
  <c r="G26" i="1" s="1"/>
  <c r="W22" i="1"/>
  <c r="X22" i="1" s="1"/>
  <c r="G22" i="1" s="1"/>
  <c r="I80" i="1" l="1"/>
  <c r="J80" i="1"/>
  <c r="K80" i="1"/>
  <c r="L80" i="1"/>
  <c r="M80" i="1"/>
  <c r="N80" i="1"/>
  <c r="O80" i="1"/>
  <c r="P80" i="1"/>
  <c r="Q80" i="1"/>
  <c r="R80" i="1"/>
  <c r="S80" i="1"/>
  <c r="H80" i="1"/>
  <c r="S99" i="1"/>
  <c r="R99" i="1"/>
  <c r="Q99" i="1"/>
  <c r="P99" i="1"/>
  <c r="O99" i="1"/>
  <c r="N99" i="1"/>
  <c r="M99" i="1"/>
  <c r="L99" i="1"/>
  <c r="K99" i="1"/>
  <c r="J99" i="1"/>
  <c r="I99" i="1"/>
  <c r="H99" i="1"/>
  <c r="H47" i="1"/>
  <c r="I47" i="1"/>
  <c r="J47" i="1"/>
  <c r="K47" i="1"/>
  <c r="L47" i="1"/>
  <c r="M47" i="1"/>
  <c r="N47" i="1"/>
  <c r="O47" i="1"/>
  <c r="P47" i="1"/>
  <c r="Q47" i="1"/>
  <c r="R47" i="1"/>
  <c r="S47" i="1"/>
  <c r="H44" i="1"/>
  <c r="I44" i="1"/>
  <c r="J44" i="1"/>
  <c r="K44" i="1"/>
  <c r="L44" i="1"/>
  <c r="M44" i="1"/>
  <c r="N44" i="1"/>
  <c r="O44" i="1"/>
  <c r="P44" i="1"/>
  <c r="Q44" i="1"/>
  <c r="R44" i="1"/>
  <c r="S44" i="1"/>
  <c r="G34" i="1"/>
  <c r="I34" i="1"/>
  <c r="J34" i="1"/>
  <c r="K34" i="1"/>
  <c r="L34" i="1"/>
  <c r="M34" i="1"/>
  <c r="N34" i="1"/>
  <c r="O34" i="1"/>
  <c r="S34" i="1"/>
  <c r="S31" i="1"/>
  <c r="U46" i="1"/>
  <c r="U43" i="1"/>
  <c r="V43" i="1" s="1"/>
  <c r="D43" i="1"/>
  <c r="C43" i="1"/>
  <c r="U42" i="1"/>
  <c r="V42" i="1" s="1"/>
  <c r="D42" i="1"/>
  <c r="C42" i="1"/>
  <c r="U41" i="1"/>
  <c r="V41" i="1" s="1"/>
  <c r="D41" i="1"/>
  <c r="C41" i="1"/>
  <c r="U40" i="1"/>
  <c r="D40" i="1"/>
  <c r="C40" i="1"/>
  <c r="D113" i="1"/>
  <c r="C113" i="1"/>
  <c r="U108" i="1"/>
  <c r="V108" i="1" s="1"/>
  <c r="U109" i="1"/>
  <c r="V109" i="1" s="1"/>
  <c r="U110" i="1"/>
  <c r="V110" i="1" s="1"/>
  <c r="U111" i="1"/>
  <c r="V111" i="1" s="1"/>
  <c r="U112" i="1"/>
  <c r="V112" i="1" s="1"/>
  <c r="U113" i="1"/>
  <c r="V113" i="1" s="1"/>
  <c r="U114" i="1"/>
  <c r="V114" i="1" s="1"/>
  <c r="U115" i="1"/>
  <c r="V115" i="1" s="1"/>
  <c r="C108" i="1"/>
  <c r="D108" i="1"/>
  <c r="D109" i="1"/>
  <c r="D110" i="1"/>
  <c r="C111" i="1"/>
  <c r="D111" i="1"/>
  <c r="C112" i="1"/>
  <c r="D112" i="1"/>
  <c r="C114" i="1"/>
  <c r="D114" i="1"/>
  <c r="C115" i="1"/>
  <c r="D115" i="1"/>
  <c r="U89" i="1"/>
  <c r="V89" i="1" s="1"/>
  <c r="U90" i="1"/>
  <c r="V90" i="1" s="1"/>
  <c r="U91" i="1"/>
  <c r="V91" i="1" s="1"/>
  <c r="U92" i="1"/>
  <c r="V92" i="1" s="1"/>
  <c r="U93" i="1"/>
  <c r="V93" i="1" s="1"/>
  <c r="U94" i="1"/>
  <c r="V94" i="1" s="1"/>
  <c r="U95" i="1"/>
  <c r="V95" i="1" s="1"/>
  <c r="U96" i="1"/>
  <c r="V96" i="1" s="1"/>
  <c r="D89" i="1"/>
  <c r="C90" i="1"/>
  <c r="D90" i="1"/>
  <c r="C91" i="1"/>
  <c r="D91" i="1"/>
  <c r="D92" i="1"/>
  <c r="C93" i="1"/>
  <c r="D93" i="1"/>
  <c r="D94" i="1"/>
  <c r="C95" i="1"/>
  <c r="D95" i="1"/>
  <c r="U72" i="1"/>
  <c r="V72" i="1" s="1"/>
  <c r="U73" i="1"/>
  <c r="V73" i="1" s="1"/>
  <c r="U74" i="1"/>
  <c r="V74" i="1" s="1"/>
  <c r="U75" i="1"/>
  <c r="V75" i="1" s="1"/>
  <c r="U76" i="1"/>
  <c r="V76" i="1" s="1"/>
  <c r="U77" i="1"/>
  <c r="V77" i="1" s="1"/>
  <c r="U78" i="1"/>
  <c r="V78" i="1" s="1"/>
  <c r="C72" i="1"/>
  <c r="C73" i="1"/>
  <c r="C74" i="1"/>
  <c r="C75" i="1"/>
  <c r="C76" i="1"/>
  <c r="C77" i="1"/>
  <c r="C78" i="1"/>
  <c r="U54" i="1"/>
  <c r="U55" i="1"/>
  <c r="V55" i="1" s="1"/>
  <c r="U56" i="1"/>
  <c r="V56" i="1" s="1"/>
  <c r="U57" i="1"/>
  <c r="V57" i="1" s="1"/>
  <c r="U58" i="1"/>
  <c r="V58" i="1" s="1"/>
  <c r="U59" i="1"/>
  <c r="V59" i="1" s="1"/>
  <c r="U60" i="1"/>
  <c r="V60" i="1" s="1"/>
  <c r="U61" i="1"/>
  <c r="V61" i="1" s="1"/>
  <c r="C44" i="1" l="1"/>
  <c r="K64" i="1"/>
  <c r="W46" i="1"/>
  <c r="W47" i="1" s="1"/>
  <c r="M64" i="1"/>
  <c r="I64" i="1"/>
  <c r="L64" i="1"/>
  <c r="J64" i="1"/>
  <c r="Q100" i="1"/>
  <c r="Q122" i="1"/>
  <c r="O100" i="1"/>
  <c r="O122" i="1"/>
  <c r="M100" i="1"/>
  <c r="M122" i="1"/>
  <c r="K100" i="1"/>
  <c r="K122" i="1"/>
  <c r="I100" i="1"/>
  <c r="I122" i="1"/>
  <c r="R122" i="1"/>
  <c r="R100" i="1"/>
  <c r="P122" i="1"/>
  <c r="P100" i="1"/>
  <c r="N122" i="1"/>
  <c r="N100" i="1"/>
  <c r="L122" i="1"/>
  <c r="L100" i="1"/>
  <c r="J122" i="1"/>
  <c r="J100" i="1"/>
  <c r="H122" i="1"/>
  <c r="H100" i="1"/>
  <c r="S100" i="1"/>
  <c r="S122" i="1"/>
  <c r="Q81" i="1"/>
  <c r="Q64" i="1"/>
  <c r="O81" i="1"/>
  <c r="O64" i="1"/>
  <c r="M81" i="1"/>
  <c r="K81" i="1"/>
  <c r="I81" i="1"/>
  <c r="R81" i="1"/>
  <c r="R64" i="1"/>
  <c r="P81" i="1"/>
  <c r="P64" i="1"/>
  <c r="N81" i="1"/>
  <c r="N64" i="1"/>
  <c r="L81" i="1"/>
  <c r="J81" i="1"/>
  <c r="H64" i="1"/>
  <c r="H65" i="1" s="1"/>
  <c r="H81" i="1"/>
  <c r="S81" i="1"/>
  <c r="S64" i="1"/>
  <c r="V54" i="1"/>
  <c r="E42" i="1"/>
  <c r="W42" i="1" s="1"/>
  <c r="X42" i="1" s="1"/>
  <c r="G42" i="1" s="1"/>
  <c r="V46" i="1"/>
  <c r="V47" i="1" s="1"/>
  <c r="U47" i="1"/>
  <c r="V40" i="1"/>
  <c r="V44" i="1" s="1"/>
  <c r="U44" i="1"/>
  <c r="D44" i="1"/>
  <c r="E41" i="1"/>
  <c r="W41" i="1" s="1"/>
  <c r="X41" i="1" s="1"/>
  <c r="G41" i="1" s="1"/>
  <c r="E43" i="1"/>
  <c r="W43" i="1" s="1"/>
  <c r="X43" i="1" s="1"/>
  <c r="G43" i="1" s="1"/>
  <c r="E40" i="1"/>
  <c r="E113" i="1"/>
  <c r="W113" i="1" s="1"/>
  <c r="X113" i="1" s="1"/>
  <c r="G113" i="1" s="1"/>
  <c r="E110" i="1"/>
  <c r="W110" i="1" s="1"/>
  <c r="X110" i="1" s="1"/>
  <c r="G110" i="1" s="1"/>
  <c r="E108" i="1"/>
  <c r="W108" i="1" s="1"/>
  <c r="X108" i="1" s="1"/>
  <c r="G108" i="1" s="1"/>
  <c r="E112" i="1"/>
  <c r="W112" i="1" s="1"/>
  <c r="X112" i="1" s="1"/>
  <c r="G112" i="1" s="1"/>
  <c r="E111" i="1"/>
  <c r="W111" i="1" s="1"/>
  <c r="X111" i="1" s="1"/>
  <c r="G111" i="1" s="1"/>
  <c r="E115" i="1"/>
  <c r="W115" i="1" s="1"/>
  <c r="X115" i="1" s="1"/>
  <c r="G115" i="1" s="1"/>
  <c r="E109" i="1"/>
  <c r="W109" i="1" s="1"/>
  <c r="X109" i="1" s="1"/>
  <c r="G109" i="1" s="1"/>
  <c r="E114" i="1"/>
  <c r="W114" i="1" s="1"/>
  <c r="X114" i="1" s="1"/>
  <c r="G114" i="1" s="1"/>
  <c r="E89" i="1"/>
  <c r="E72" i="1"/>
  <c r="W72" i="1" s="1"/>
  <c r="X72" i="1" s="1"/>
  <c r="G72" i="1" s="1"/>
  <c r="E93" i="1"/>
  <c r="W93" i="1" s="1"/>
  <c r="X93" i="1" s="1"/>
  <c r="G93" i="1" s="1"/>
  <c r="E91" i="1"/>
  <c r="W91" i="1" s="1"/>
  <c r="X91" i="1" s="1"/>
  <c r="G91" i="1" s="1"/>
  <c r="E90" i="1"/>
  <c r="W90" i="1" s="1"/>
  <c r="X90" i="1" s="1"/>
  <c r="G90" i="1" s="1"/>
  <c r="W78" i="1"/>
  <c r="X78" i="1" s="1"/>
  <c r="G78" i="1" s="1"/>
  <c r="E77" i="1"/>
  <c r="W77" i="1" s="1"/>
  <c r="X77" i="1" s="1"/>
  <c r="G77" i="1" s="1"/>
  <c r="E76" i="1"/>
  <c r="W76" i="1" s="1"/>
  <c r="X76" i="1" s="1"/>
  <c r="G76" i="1" s="1"/>
  <c r="E74" i="1"/>
  <c r="W74" i="1" s="1"/>
  <c r="X74" i="1" s="1"/>
  <c r="G74" i="1" s="1"/>
  <c r="E73" i="1"/>
  <c r="E95" i="1"/>
  <c r="W95" i="1" s="1"/>
  <c r="X95" i="1" s="1"/>
  <c r="G95" i="1" s="1"/>
  <c r="E94" i="1"/>
  <c r="W94" i="1" s="1"/>
  <c r="X94" i="1" s="1"/>
  <c r="G94" i="1" s="1"/>
  <c r="E96" i="1"/>
  <c r="W96" i="1" s="1"/>
  <c r="X96" i="1" s="1"/>
  <c r="G96" i="1" s="1"/>
  <c r="E92" i="1"/>
  <c r="W92" i="1" s="1"/>
  <c r="X92" i="1" s="1"/>
  <c r="G92" i="1" s="1"/>
  <c r="E75" i="1"/>
  <c r="W75" i="1" s="1"/>
  <c r="X75" i="1" s="1"/>
  <c r="G75" i="1" s="1"/>
  <c r="W60" i="1"/>
  <c r="X60" i="1" s="1"/>
  <c r="G60" i="1" s="1"/>
  <c r="W59" i="1"/>
  <c r="X59" i="1" s="1"/>
  <c r="G59" i="1" s="1"/>
  <c r="W58" i="1"/>
  <c r="X58" i="1" s="1"/>
  <c r="G58" i="1" s="1"/>
  <c r="W57" i="1"/>
  <c r="X57" i="1" s="1"/>
  <c r="G57" i="1" s="1"/>
  <c r="W56" i="1"/>
  <c r="X56" i="1" s="1"/>
  <c r="G56" i="1" s="1"/>
  <c r="W55" i="1"/>
  <c r="X55" i="1" s="1"/>
  <c r="G55" i="1" s="1"/>
  <c r="W61" i="1"/>
  <c r="X61" i="1" s="1"/>
  <c r="G61" i="1" s="1"/>
  <c r="U120" i="1"/>
  <c r="V120" i="1" s="1"/>
  <c r="D120" i="1"/>
  <c r="C120" i="1"/>
  <c r="U107" i="1"/>
  <c r="V107" i="1" s="1"/>
  <c r="D107" i="1"/>
  <c r="U106" i="1"/>
  <c r="V106" i="1" s="1"/>
  <c r="D106" i="1"/>
  <c r="C106" i="1"/>
  <c r="U105" i="1"/>
  <c r="D105" i="1"/>
  <c r="U98" i="1"/>
  <c r="V98" i="1" s="1"/>
  <c r="D98" i="1"/>
  <c r="C98" i="1"/>
  <c r="U88" i="1"/>
  <c r="V88" i="1" s="1"/>
  <c r="D88" i="1"/>
  <c r="C88" i="1"/>
  <c r="U87" i="1"/>
  <c r="V87" i="1" s="1"/>
  <c r="D87" i="1"/>
  <c r="U86" i="1"/>
  <c r="D86" i="1"/>
  <c r="E86" i="1" s="1"/>
  <c r="U79" i="1"/>
  <c r="V79" i="1" s="1"/>
  <c r="D79" i="1"/>
  <c r="C79" i="1"/>
  <c r="U71" i="1"/>
  <c r="V71" i="1" s="1"/>
  <c r="C71" i="1"/>
  <c r="U70" i="1"/>
  <c r="V70" i="1" s="1"/>
  <c r="C70" i="1"/>
  <c r="U69" i="1"/>
  <c r="C69" i="1"/>
  <c r="H101" i="1" l="1"/>
  <c r="N123" i="1"/>
  <c r="N65" i="1"/>
  <c r="K65" i="1"/>
  <c r="Q123" i="1"/>
  <c r="Q65" i="1"/>
  <c r="Q101" i="1"/>
  <c r="H82" i="1"/>
  <c r="Q82" i="1"/>
  <c r="N101" i="1"/>
  <c r="K101" i="1"/>
  <c r="N82" i="1"/>
  <c r="H123" i="1"/>
  <c r="K82" i="1"/>
  <c r="K123" i="1"/>
  <c r="D99" i="1"/>
  <c r="U121" i="1"/>
  <c r="D121" i="1"/>
  <c r="X46" i="1"/>
  <c r="V105" i="1"/>
  <c r="V121" i="1" s="1"/>
  <c r="V86" i="1"/>
  <c r="V99" i="1" s="1"/>
  <c r="U99" i="1"/>
  <c r="V69" i="1"/>
  <c r="V80" i="1" s="1"/>
  <c r="U80" i="1"/>
  <c r="C99" i="1"/>
  <c r="E44" i="1"/>
  <c r="W40" i="1"/>
  <c r="W54" i="1"/>
  <c r="X54" i="1" s="1"/>
  <c r="G54" i="1" s="1"/>
  <c r="W89" i="1"/>
  <c r="X89" i="1" s="1"/>
  <c r="G89" i="1" s="1"/>
  <c r="W73" i="1"/>
  <c r="X73" i="1" s="1"/>
  <c r="G73" i="1" s="1"/>
  <c r="C121" i="1"/>
  <c r="D80" i="1"/>
  <c r="E87" i="1"/>
  <c r="W87" i="1" s="1"/>
  <c r="X87" i="1" s="1"/>
  <c r="G87" i="1" s="1"/>
  <c r="C80" i="1"/>
  <c r="E71" i="1"/>
  <c r="W71" i="1" s="1"/>
  <c r="X71" i="1" s="1"/>
  <c r="G71" i="1" s="1"/>
  <c r="E106" i="1"/>
  <c r="W106" i="1" s="1"/>
  <c r="X106" i="1" s="1"/>
  <c r="G106" i="1" s="1"/>
  <c r="E70" i="1"/>
  <c r="W70" i="1" s="1"/>
  <c r="X70" i="1" s="1"/>
  <c r="G70" i="1" s="1"/>
  <c r="E79" i="1"/>
  <c r="W79" i="1" s="1"/>
  <c r="X79" i="1" s="1"/>
  <c r="G79" i="1" s="1"/>
  <c r="E88" i="1"/>
  <c r="W88" i="1" s="1"/>
  <c r="X88" i="1" s="1"/>
  <c r="G88" i="1" s="1"/>
  <c r="E98" i="1"/>
  <c r="W98" i="1" s="1"/>
  <c r="X98" i="1" s="1"/>
  <c r="G98" i="1" s="1"/>
  <c r="E107" i="1"/>
  <c r="W107" i="1" s="1"/>
  <c r="X107" i="1" s="1"/>
  <c r="G107" i="1" s="1"/>
  <c r="E120" i="1"/>
  <c r="W120" i="1" s="1"/>
  <c r="X120" i="1" s="1"/>
  <c r="G120" i="1" s="1"/>
  <c r="E105" i="1"/>
  <c r="W86" i="1"/>
  <c r="E69" i="1"/>
  <c r="W69" i="1" s="1"/>
  <c r="X47" i="1" l="1"/>
  <c r="G46" i="1"/>
  <c r="G47" i="1" s="1"/>
  <c r="E121" i="1"/>
  <c r="E99" i="1"/>
  <c r="X86" i="1"/>
  <c r="W99" i="1"/>
  <c r="X69" i="1"/>
  <c r="W80" i="1"/>
  <c r="X40" i="1"/>
  <c r="W44" i="1"/>
  <c r="W105" i="1"/>
  <c r="W121" i="1" s="1"/>
  <c r="E80" i="1"/>
  <c r="X44" i="1" l="1"/>
  <c r="G40" i="1"/>
  <c r="G44" i="1" s="1"/>
  <c r="X99" i="1"/>
  <c r="G86" i="1"/>
  <c r="G99" i="1" s="1"/>
  <c r="X80" i="1"/>
  <c r="G69" i="1"/>
  <c r="G80" i="1" s="1"/>
  <c r="X105" i="1"/>
  <c r="U52" i="1"/>
  <c r="V52" i="1" s="1"/>
  <c r="U53" i="1"/>
  <c r="V53" i="1" s="1"/>
  <c r="U62" i="1"/>
  <c r="U51" i="1"/>
  <c r="U33" i="1"/>
  <c r="U18" i="1"/>
  <c r="V18" i="1" s="1"/>
  <c r="U30" i="1"/>
  <c r="V30" i="1" s="1"/>
  <c r="U17" i="1"/>
  <c r="U10" i="1"/>
  <c r="V10" i="1" s="1"/>
  <c r="U11" i="1"/>
  <c r="V11" i="1" s="1"/>
  <c r="U12" i="1"/>
  <c r="V12" i="1" s="1"/>
  <c r="U13" i="1"/>
  <c r="V13" i="1" s="1"/>
  <c r="U14" i="1"/>
  <c r="V14" i="1" s="1"/>
  <c r="U9" i="1"/>
  <c r="C51" i="1"/>
  <c r="D33" i="1"/>
  <c r="C33" i="1"/>
  <c r="D9" i="1"/>
  <c r="C9" i="1"/>
  <c r="C15" i="1" s="1"/>
  <c r="X121" i="1" l="1"/>
  <c r="G105" i="1"/>
  <c r="G121" i="1" s="1"/>
  <c r="V62" i="1"/>
  <c r="V63" i="1" s="1"/>
  <c r="U63" i="1"/>
  <c r="V51" i="1"/>
  <c r="V33" i="1"/>
  <c r="V34" i="1" s="1"/>
  <c r="U34" i="1"/>
  <c r="V17" i="1"/>
  <c r="V31" i="1" s="1"/>
  <c r="U31" i="1"/>
  <c r="V9" i="1"/>
  <c r="V15" i="1" s="1"/>
  <c r="U15" i="1"/>
  <c r="V100" i="1" l="1"/>
  <c r="V122" i="1"/>
  <c r="U100" i="1"/>
  <c r="U122" i="1"/>
  <c r="V81" i="1"/>
  <c r="U81" i="1"/>
  <c r="V64" i="1"/>
  <c r="U64" i="1"/>
  <c r="E17" i="1"/>
  <c r="W17" i="1" l="1"/>
  <c r="W52" i="1"/>
  <c r="X52" i="1" s="1"/>
  <c r="G52" i="1" s="1"/>
  <c r="W53" i="1"/>
  <c r="X53" i="1" s="1"/>
  <c r="G53" i="1" s="1"/>
  <c r="W62" i="1"/>
  <c r="E51" i="1"/>
  <c r="W51" i="1" s="1"/>
  <c r="E33" i="1"/>
  <c r="W18" i="1"/>
  <c r="X18" i="1" s="1"/>
  <c r="G18" i="1" s="1"/>
  <c r="W30" i="1"/>
  <c r="X30" i="1" s="1"/>
  <c r="D15" i="1"/>
  <c r="W14" i="1"/>
  <c r="X14" i="1" s="1"/>
  <c r="G14" i="1" s="1"/>
  <c r="W10" i="1"/>
  <c r="X10" i="1" s="1"/>
  <c r="G10" i="1" s="1"/>
  <c r="W11" i="1"/>
  <c r="X11" i="1" s="1"/>
  <c r="G11" i="1" s="1"/>
  <c r="W12" i="1"/>
  <c r="X12" i="1" s="1"/>
  <c r="G12" i="1" s="1"/>
  <c r="W13" i="1"/>
  <c r="X13" i="1" s="1"/>
  <c r="G13" i="1" s="1"/>
  <c r="E9" i="1"/>
  <c r="W9" i="1" s="1"/>
  <c r="X62" i="1" l="1"/>
  <c r="W63" i="1"/>
  <c r="W15" i="1"/>
  <c r="X51" i="1"/>
  <c r="G51" i="1" s="1"/>
  <c r="X17" i="1"/>
  <c r="W31" i="1"/>
  <c r="W33" i="1"/>
  <c r="E34" i="1"/>
  <c r="E31" i="1"/>
  <c r="X9" i="1"/>
  <c r="E15" i="1"/>
  <c r="C63" i="1"/>
  <c r="D63" i="1"/>
  <c r="E48" i="1" l="1"/>
  <c r="X15" i="1"/>
  <c r="G9" i="1"/>
  <c r="G15" i="1" s="1"/>
  <c r="X63" i="1"/>
  <c r="G62" i="1"/>
  <c r="G63" i="1" s="1"/>
  <c r="X31" i="1"/>
  <c r="G17" i="1"/>
  <c r="G31" i="1" s="1"/>
  <c r="E122" i="1"/>
  <c r="E100" i="1"/>
  <c r="E81" i="1"/>
  <c r="X33" i="1"/>
  <c r="X34" i="1" s="1"/>
  <c r="W34" i="1"/>
  <c r="W81" i="1" s="1"/>
  <c r="E63" i="1"/>
  <c r="E64" i="1" s="1"/>
  <c r="C34" i="1"/>
  <c r="C48" i="1" s="1"/>
  <c r="D34" i="1"/>
  <c r="D48" i="1" s="1"/>
  <c r="C122" i="1" l="1"/>
  <c r="C64" i="1"/>
  <c r="C100" i="1"/>
  <c r="C81" i="1"/>
  <c r="D122" i="1"/>
  <c r="D64" i="1"/>
  <c r="D66" i="1" s="1"/>
  <c r="D100" i="1"/>
  <c r="D102" i="1" s="1"/>
  <c r="D81" i="1"/>
  <c r="X81" i="1"/>
  <c r="G81" i="1"/>
  <c r="G100" i="1"/>
  <c r="G64" i="1"/>
  <c r="G122" i="1"/>
  <c r="X122" i="1"/>
  <c r="W122" i="1"/>
  <c r="D124" i="1"/>
  <c r="C124" i="1"/>
  <c r="C102" i="1"/>
  <c r="W100" i="1"/>
  <c r="X100" i="1"/>
  <c r="D83" i="1"/>
  <c r="C83" i="1"/>
  <c r="C66" i="1"/>
  <c r="W64" i="1"/>
  <c r="X64" i="1"/>
  <c r="E1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Ryszard Błacha</author>
  </authors>
  <commentList>
    <comment ref="J2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Ryszard Błacha:</t>
        </r>
        <r>
          <rPr>
            <sz val="9"/>
            <color indexed="81"/>
            <rFont val="Tahoma"/>
            <family val="2"/>
            <charset val="238"/>
          </rPr>
          <t xml:space="preserve">
dodano 1 pkt z WF</t>
        </r>
      </text>
    </comment>
    <comment ref="M2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Ryszard Błacha:</t>
        </r>
        <r>
          <rPr>
            <sz val="9"/>
            <color indexed="81"/>
            <rFont val="Tahoma"/>
            <family val="2"/>
            <charset val="238"/>
          </rPr>
          <t xml:space="preserve">
dodano 1 pkt z WF</t>
        </r>
      </text>
    </comment>
    <comment ref="B3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Ryszard Błacha:</t>
        </r>
        <r>
          <rPr>
            <sz val="9"/>
            <color indexed="81"/>
            <rFont val="Tahoma"/>
            <family val="2"/>
            <charset val="238"/>
          </rPr>
          <t xml:space="preserve">
usunięto punkty ECTS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</author>
  </authors>
  <commentList>
    <comment ref="B3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Jan:</t>
        </r>
        <r>
          <rPr>
            <sz val="9"/>
            <color indexed="81"/>
            <rFont val="Tahoma"/>
            <family val="2"/>
            <charset val="238"/>
          </rPr>
          <t xml:space="preserve">
Moduł 4: Przygotowanie do nauczania kolejnego przedmiotu (prowadzenia zajęć z gimnastyki korekcyjnej) (10-15pkt. ECTS)
1. Przygotowanie w zakresie merytorycznym ∗ ∗ ∗
2. Dydaktyka przedmiotu (rodzaju zajęć) na danym etapie edukacyjnym lub etapach edukacyjnych =  60g.
3. Praktyka 60 g.
</t>
        </r>
      </text>
    </comment>
    <comment ref="B35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Jan:</t>
        </r>
        <r>
          <rPr>
            <sz val="9"/>
            <color indexed="81"/>
            <rFont val="Tahoma"/>
            <family val="2"/>
            <charset val="238"/>
          </rPr>
          <t xml:space="preserve">
Moduł 4: Przygotowanie do nauczania kolejnego przedmiotu (prowadzenia zajęć z gimnastyki korekcyjnej) (10-15pkt. ECTS)
1. Przygotowanie w zakresie merytorycznym ∗ ∗ ∗
2. Dydaktyka przedmiotu (rodzaju zajęć) na danym etapie edukacyjnym lub etapach edukacyjnych =  60g.
3. Praktyka 60 g.
</t>
        </r>
      </text>
    </comment>
  </commentList>
</comments>
</file>

<file path=xl/sharedStrings.xml><?xml version="1.0" encoding="utf-8"?>
<sst xmlns="http://schemas.openxmlformats.org/spreadsheetml/2006/main" count="444" uniqueCount="153">
  <si>
    <t>Nazwa przedmiotu</t>
  </si>
  <si>
    <t>Ogółem godzin:</t>
  </si>
  <si>
    <t>w</t>
  </si>
  <si>
    <t>ćw.</t>
  </si>
  <si>
    <t>Praca własna</t>
  </si>
  <si>
    <t>W</t>
  </si>
  <si>
    <t>pkt</t>
  </si>
  <si>
    <t>I</t>
  </si>
  <si>
    <t>II</t>
  </si>
  <si>
    <t>IV</t>
  </si>
  <si>
    <t xml:space="preserve">              </t>
  </si>
  <si>
    <t>V</t>
  </si>
  <si>
    <t xml:space="preserve">            </t>
  </si>
  <si>
    <t>VI</t>
  </si>
  <si>
    <t>OGÓŁEM CAŁOŚĆ:</t>
  </si>
  <si>
    <t>PLAN</t>
  </si>
  <si>
    <t>VII</t>
  </si>
  <si>
    <t xml:space="preserve">Razem = </t>
  </si>
  <si>
    <t>Moduł pracy dyplomowej</t>
  </si>
  <si>
    <t>Moduł praktyk</t>
  </si>
  <si>
    <t>Ogół</t>
  </si>
  <si>
    <t>Forma zali.</t>
  </si>
  <si>
    <t xml:space="preserve">studiów II stopnia STACJONARNYCH </t>
  </si>
  <si>
    <t>suma punktów ECT</t>
  </si>
  <si>
    <t>ECTS x 25g.</t>
  </si>
  <si>
    <t>Kontak z nauczycielem</t>
  </si>
  <si>
    <t>Moduł wyboru specjalności</t>
  </si>
  <si>
    <t>Seminarium magisterskie</t>
  </si>
  <si>
    <t>Katedra</t>
  </si>
  <si>
    <t>Moduł 4: Językowy</t>
  </si>
  <si>
    <t>% WYKŁADÓW DO ĆWICZEŃ (bez prak.):</t>
  </si>
  <si>
    <t>Moduł 1: Przedmioty podstawowe</t>
  </si>
  <si>
    <t>Moduł 2: Przedmioty kierunkowe</t>
  </si>
  <si>
    <t>HOTELARSTWO</t>
  </si>
  <si>
    <t>ORGANIZATOR PRZEDSIĘWZIĘĆ TURYSTYCZNYCH</t>
  </si>
  <si>
    <t>TRENER OUTDOOR</t>
  </si>
  <si>
    <t>Biologiczne skutki aktywności ruchowej</t>
  </si>
  <si>
    <t>Socjologia</t>
  </si>
  <si>
    <t>Podstawy statystyki</t>
  </si>
  <si>
    <t>Anatomia praktyczna</t>
  </si>
  <si>
    <t>Negocjacje i rozwiązywanie konfliktów</t>
  </si>
  <si>
    <t>Przedsiębiorczość w turystyce i rekreacji</t>
  </si>
  <si>
    <t>Antropologia kulturowa</t>
  </si>
  <si>
    <t>Bezpieczeństwo w górach i w środowisku wodnym</t>
  </si>
  <si>
    <t>Aktywność rekreacyjna</t>
  </si>
  <si>
    <t>Regiony turystyczne</t>
  </si>
  <si>
    <t>Różnorodność środowiska przyrodniczego</t>
  </si>
  <si>
    <t>Zarządzanie przedsiębiorstwem turystycznym i rekreacyjnym</t>
  </si>
  <si>
    <t>Informatyka w turystyce i rekreacji</t>
  </si>
  <si>
    <t>Produkt turystyczny i rekreacyjny</t>
  </si>
  <si>
    <t>Doradztwo menedżerskie w turystyce i rekreacji</t>
  </si>
  <si>
    <t>Polityka turystyczna</t>
  </si>
  <si>
    <t>Zagospodarowanie i przestrzenne planowanie turystyczne</t>
  </si>
  <si>
    <t>E</t>
  </si>
  <si>
    <t>Język angielski w turystyce i rekreacji</t>
  </si>
  <si>
    <t>Podstawy hotelarstwa</t>
  </si>
  <si>
    <t>Organizacja i technika pracy w hotelu</t>
  </si>
  <si>
    <t>Funkcjonowanie hoteli - ćwiczenia terenowe</t>
  </si>
  <si>
    <t>Geografia hotelarstwa</t>
  </si>
  <si>
    <t>Marketing usług hotelarskich</t>
  </si>
  <si>
    <t>Gastronomia i usługi dodatkowe w hotelu</t>
  </si>
  <si>
    <t>Postawy prawne i uwarunkowania funkcjonowania hoteli</t>
  </si>
  <si>
    <t>Systemy informatyczne i rezerwacyjne w hotelarstwie</t>
  </si>
  <si>
    <t>Kontakty interpersonalne i interkulturowe w hotelarstwie</t>
  </si>
  <si>
    <t>Profesjonalna obsługa gościa hotelowego</t>
  </si>
  <si>
    <t>Współczesne trendy w hotelarstwie</t>
  </si>
  <si>
    <t>Kartografia i nawigacja w turystyce</t>
  </si>
  <si>
    <t>Projektowanie przedsięwzięć turystycznych -  ćwiczenia terenowe</t>
  </si>
  <si>
    <t>Planowanie i organizowanie przedsięwzięć turystycznych</t>
  </si>
  <si>
    <t>Partnerstwo publiczno - prywatne w turystyce</t>
  </si>
  <si>
    <t>Metody statystyczne w zarządzaniu w turystyce</t>
  </si>
  <si>
    <t>Promocja i sprzedaż przedsięwzięć turystycznych (produkt)</t>
  </si>
  <si>
    <t>Modele zachowań turystycznych</t>
  </si>
  <si>
    <t>Organizacja eventów  (wydarzeń) turystycznych</t>
  </si>
  <si>
    <t>Innowacje w turystyce</t>
  </si>
  <si>
    <t>Pierwsza pomoc przedlekarska</t>
  </si>
  <si>
    <t>Projektowanie gier dla wszystkich</t>
  </si>
  <si>
    <t>Organizacja usług rekreacyjnych</t>
  </si>
  <si>
    <t xml:space="preserve">Sporty rekreacyjne </t>
  </si>
  <si>
    <t>Ekstremalne formy rekreacji wodnej</t>
  </si>
  <si>
    <t>Planowanie i organizacja imprez outdoor</t>
  </si>
  <si>
    <t>Praca grupowa i budowanie zespołu</t>
  </si>
  <si>
    <t>Podstawy wspinaczki skałkowej</t>
  </si>
  <si>
    <t>Turystyka aktywna XXI w.</t>
  </si>
  <si>
    <t>Gry i scenariusze zajęć w formie outdoor i indoor</t>
  </si>
  <si>
    <t>Metody odnowy psychofizycznej</t>
  </si>
  <si>
    <t xml:space="preserve">Survivalowe formy zachowań rekreacyjnych </t>
  </si>
  <si>
    <t>Trening decyzyjny</t>
  </si>
  <si>
    <t>Zarządzanie motywacją w zespołach</t>
  </si>
  <si>
    <t>Coaching kadry kierowniczej</t>
  </si>
  <si>
    <t>Organizacja wyprawy incenitive</t>
  </si>
  <si>
    <t>Pozyskiwanie funduszy w rekreacji i turystyce</t>
  </si>
  <si>
    <t>Zarządzanie projektami szkoleniowymi w przedsiębiorstwie</t>
  </si>
  <si>
    <t>Moduł 5: Przedmioty do wyboru</t>
  </si>
  <si>
    <t>Wychowanie fizyczne</t>
  </si>
  <si>
    <t>Obrona pracy dyplomowej (w tym egzamin dyplomowy) - ostatni semestr</t>
  </si>
  <si>
    <t xml:space="preserve">Semarium pracy dyplomowej (2 semestry - praca własna) </t>
  </si>
  <si>
    <t>Metodologia badań naukowych</t>
  </si>
  <si>
    <r>
      <t xml:space="preserve">Sem. </t>
    </r>
    <r>
      <rPr>
        <b/>
        <sz val="8"/>
        <rFont val="Arial"/>
        <family val="2"/>
        <charset val="238"/>
      </rPr>
      <t>1</t>
    </r>
  </si>
  <si>
    <r>
      <t xml:space="preserve">Sem. </t>
    </r>
    <r>
      <rPr>
        <b/>
        <sz val="8"/>
        <rFont val="Arial"/>
        <family val="2"/>
        <charset val="238"/>
      </rPr>
      <t>2</t>
    </r>
  </si>
  <si>
    <r>
      <t>Sem</t>
    </r>
    <r>
      <rPr>
        <b/>
        <sz val="8"/>
        <rFont val="Arial"/>
        <family val="2"/>
        <charset val="238"/>
      </rPr>
      <t>. 3</t>
    </r>
  </si>
  <si>
    <r>
      <t>Sem</t>
    </r>
    <r>
      <rPr>
        <b/>
        <sz val="8"/>
        <rFont val="Arial"/>
        <family val="2"/>
        <charset val="238"/>
      </rPr>
      <t>. 4</t>
    </r>
  </si>
  <si>
    <t>przedmiot wspólny</t>
  </si>
  <si>
    <t>przedmiot nowy</t>
  </si>
  <si>
    <t xml:space="preserve">studiów II stopnia NIESTACJONARNYCH </t>
  </si>
  <si>
    <t>przedmiot wspólny godzinowo na stacjonarnych i zaocznych</t>
  </si>
  <si>
    <t>przedmiot poprawione</t>
  </si>
  <si>
    <t>semestr</t>
  </si>
  <si>
    <t>Moduł</t>
  </si>
  <si>
    <t>Moduł 1</t>
  </si>
  <si>
    <t>Moduł 2</t>
  </si>
  <si>
    <t>Moduł 3</t>
  </si>
  <si>
    <t>Moduł 4</t>
  </si>
  <si>
    <t>Moduł 5</t>
  </si>
  <si>
    <t>Moduł 6</t>
  </si>
  <si>
    <t>MPD</t>
  </si>
  <si>
    <t>MP</t>
  </si>
  <si>
    <t>H</t>
  </si>
  <si>
    <t>OPT</t>
  </si>
  <si>
    <t>RR</t>
  </si>
  <si>
    <t>TO</t>
  </si>
  <si>
    <t>1-4</t>
  </si>
  <si>
    <t>3-4</t>
  </si>
  <si>
    <t>2 i 4</t>
  </si>
  <si>
    <t>ORGANIZATOR PRZEDSIĘWZIĘĆ REKREACYJNYCH</t>
  </si>
  <si>
    <t>Współczesny rynek usług rekreacyjnych</t>
  </si>
  <si>
    <t>Pozyskiwanie funduszy w rekreacji i turystyce</t>
  </si>
  <si>
    <t>Projektowanie aktywnych form turystyki</t>
  </si>
  <si>
    <t>Sztuka prezentacji i autoprezentacji</t>
  </si>
  <si>
    <t>Projektowanie usług rekreacyjnych dla klienta specjalnych potrzeb</t>
  </si>
  <si>
    <t>Projektowanie usług fitness i wellness</t>
  </si>
  <si>
    <t>Projektowanie eventów rekreacyjno-sportowych</t>
  </si>
  <si>
    <t>Projektowanie usług związanych z aktywnością w środowisku wodnym</t>
  </si>
  <si>
    <t xml:space="preserve">Kreowanie innowacyjnych form szkoleń outdoor – warsztat trenerski </t>
  </si>
  <si>
    <t>Techniki perswazji  w pracy trenera outdoor</t>
  </si>
  <si>
    <t>W-2</t>
  </si>
  <si>
    <t>W1</t>
  </si>
  <si>
    <t>W-9</t>
  </si>
  <si>
    <t>W-1</t>
  </si>
  <si>
    <t>a</t>
  </si>
  <si>
    <t>S-2</t>
  </si>
  <si>
    <t>W-4</t>
  </si>
  <si>
    <t>Praktyka zawodowa ( 3 miesiące)</t>
  </si>
  <si>
    <t>LP.</t>
  </si>
  <si>
    <t>Lp.</t>
  </si>
  <si>
    <t>W-3</t>
  </si>
  <si>
    <t>F-3</t>
  </si>
  <si>
    <t>Techniki reklamowe w turystyce i rekreacji</t>
  </si>
  <si>
    <t>Razem bez praktyk</t>
  </si>
  <si>
    <t xml:space="preserve">   KIERUNEK  Turystyka i Rekreacja -  AWF we Wrocławiu od roku  2020/2022</t>
  </si>
  <si>
    <r>
      <t>I</t>
    </r>
    <r>
      <rPr>
        <sz val="8"/>
        <rFont val="Arial"/>
        <family val="2"/>
        <charset val="238"/>
      </rPr>
      <t xml:space="preserve"> rok   2020/21</t>
    </r>
  </si>
  <si>
    <r>
      <t>II</t>
    </r>
    <r>
      <rPr>
        <sz val="8"/>
        <rFont val="Arial"/>
        <family val="2"/>
        <charset val="238"/>
      </rPr>
      <t xml:space="preserve"> rok   2021/22</t>
    </r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</si>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</sst>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CC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Border="1" applyAlignment="1">
      <alignment horizont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6" fillId="2" borderId="2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6" fillId="6" borderId="12" xfId="0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right" vertical="center"/>
    </xf>
    <xf numFmtId="0" fontId="4" fillId="5" borderId="11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9" fontId="6" fillId="4" borderId="5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4" fillId="5" borderId="1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49" fontId="12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9" fontId="6" fillId="4" borderId="27" xfId="0" applyNumberFormat="1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textRotation="255" wrapText="1"/>
    </xf>
    <xf numFmtId="0" fontId="3" fillId="2" borderId="23" xfId="0" applyFont="1" applyFill="1" applyBorder="1" applyAlignment="1">
      <alignment horizontal="center" textRotation="255" wrapText="1"/>
    </xf>
    <xf numFmtId="0" fontId="3" fillId="2" borderId="24" xfId="0" applyFont="1" applyFill="1" applyBorder="1" applyAlignment="1">
      <alignment horizontal="center" textRotation="255" wrapText="1"/>
    </xf>
    <xf numFmtId="0" fontId="5" fillId="0" borderId="0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5"/>
  <sheetViews>
    <sheetView tabSelected="1" zoomScale="90" zoomScaleNormal="90" workbookViewId="0">
      <pane xSplit="20" topLeftCell="U1" activePane="topRight" state="frozen"/>
      <selection pane="topRight" activeCell="G36" sqref="G36"/>
    </sheetView>
  </sheetViews>
  <sheetFormatPr defaultColWidth="9.140625" defaultRowHeight="15" x14ac:dyDescent="0.25"/>
  <cols>
    <col min="1" max="1" width="3" style="4" customWidth="1"/>
    <col min="2" max="2" width="29.42578125" style="4" customWidth="1"/>
    <col min="3" max="7" width="4.7109375" style="4" customWidth="1"/>
    <col min="8" max="19" width="4.5703125" style="4" customWidth="1"/>
    <col min="20" max="20" width="4.5703125" style="125" customWidth="1"/>
    <col min="21" max="24" width="9.140625" style="4"/>
    <col min="25" max="26" width="9.140625" style="22"/>
    <col min="27" max="16384" width="9.140625" style="4"/>
  </cols>
  <sheetData>
    <row r="1" spans="1:26" x14ac:dyDescent="0.25">
      <c r="A1" s="197" t="s">
        <v>15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3"/>
      <c r="Y1" s="133" t="s">
        <v>105</v>
      </c>
    </row>
    <row r="2" spans="1:26" x14ac:dyDescent="0.25">
      <c r="A2" s="197" t="s">
        <v>22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3"/>
      <c r="X2" s="132"/>
      <c r="Y2" s="134" t="s">
        <v>103</v>
      </c>
    </row>
    <row r="3" spans="1:26" ht="15.75" thickBot="1" x14ac:dyDescent="0.3">
      <c r="A3" s="178" t="s">
        <v>149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5"/>
      <c r="X3" s="132"/>
      <c r="Y3" s="135" t="s">
        <v>106</v>
      </c>
    </row>
    <row r="4" spans="1:26" x14ac:dyDescent="0.25">
      <c r="A4" s="192" t="s">
        <v>143</v>
      </c>
      <c r="B4" s="189" t="s">
        <v>0</v>
      </c>
      <c r="C4" s="179" t="s">
        <v>1</v>
      </c>
      <c r="D4" s="179"/>
      <c r="E4" s="179"/>
      <c r="F4" s="179"/>
      <c r="G4" s="180"/>
      <c r="H4" s="183" t="s">
        <v>150</v>
      </c>
      <c r="I4" s="184"/>
      <c r="J4" s="184"/>
      <c r="K4" s="184"/>
      <c r="L4" s="184"/>
      <c r="M4" s="185"/>
      <c r="N4" s="183" t="s">
        <v>151</v>
      </c>
      <c r="O4" s="184"/>
      <c r="P4" s="184"/>
      <c r="Q4" s="184"/>
      <c r="R4" s="184"/>
      <c r="S4" s="185"/>
      <c r="T4" s="175" t="s">
        <v>28</v>
      </c>
    </row>
    <row r="5" spans="1:26" ht="15.75" customHeight="1" x14ac:dyDescent="0.25">
      <c r="A5" s="193"/>
      <c r="B5" s="190"/>
      <c r="C5" s="181"/>
      <c r="D5" s="181"/>
      <c r="E5" s="181"/>
      <c r="F5" s="181"/>
      <c r="G5" s="182"/>
      <c r="H5" s="186" t="s">
        <v>98</v>
      </c>
      <c r="I5" s="187"/>
      <c r="J5" s="187"/>
      <c r="K5" s="187" t="s">
        <v>99</v>
      </c>
      <c r="L5" s="187"/>
      <c r="M5" s="188"/>
      <c r="N5" s="186" t="s">
        <v>100</v>
      </c>
      <c r="O5" s="187"/>
      <c r="P5" s="187"/>
      <c r="Q5" s="187" t="s">
        <v>101</v>
      </c>
      <c r="R5" s="187"/>
      <c r="S5" s="188"/>
      <c r="T5" s="176"/>
    </row>
    <row r="6" spans="1:26" x14ac:dyDescent="0.25">
      <c r="A6" s="193"/>
      <c r="B6" s="190"/>
      <c r="C6" s="181"/>
      <c r="D6" s="181"/>
      <c r="E6" s="181"/>
      <c r="F6" s="181"/>
      <c r="G6" s="182"/>
      <c r="H6" s="186"/>
      <c r="I6" s="187"/>
      <c r="J6" s="187"/>
      <c r="K6" s="187"/>
      <c r="L6" s="187"/>
      <c r="M6" s="188"/>
      <c r="N6" s="186"/>
      <c r="O6" s="187"/>
      <c r="P6" s="187"/>
      <c r="Q6" s="187"/>
      <c r="R6" s="187"/>
      <c r="S6" s="188"/>
      <c r="T6" s="176"/>
    </row>
    <row r="7" spans="1:26" ht="48" customHeight="1" thickBot="1" x14ac:dyDescent="0.3">
      <c r="A7" s="194"/>
      <c r="B7" s="191"/>
      <c r="C7" s="7" t="s">
        <v>2</v>
      </c>
      <c r="D7" s="8" t="s">
        <v>3</v>
      </c>
      <c r="E7" s="6" t="s">
        <v>20</v>
      </c>
      <c r="F7" s="7" t="s">
        <v>21</v>
      </c>
      <c r="G7" s="9" t="s">
        <v>4</v>
      </c>
      <c r="H7" s="10" t="s">
        <v>5</v>
      </c>
      <c r="I7" s="11" t="s">
        <v>3</v>
      </c>
      <c r="J7" s="12" t="s">
        <v>6</v>
      </c>
      <c r="K7" s="11" t="s">
        <v>5</v>
      </c>
      <c r="L7" s="11" t="s">
        <v>3</v>
      </c>
      <c r="M7" s="13" t="s">
        <v>6</v>
      </c>
      <c r="N7" s="10" t="s">
        <v>5</v>
      </c>
      <c r="O7" s="11" t="s">
        <v>3</v>
      </c>
      <c r="P7" s="12" t="s">
        <v>6</v>
      </c>
      <c r="Q7" s="11" t="s">
        <v>5</v>
      </c>
      <c r="R7" s="11" t="s">
        <v>3</v>
      </c>
      <c r="S7" s="13" t="s">
        <v>6</v>
      </c>
      <c r="T7" s="177"/>
      <c r="U7" s="14" t="s">
        <v>23</v>
      </c>
      <c r="V7" s="15" t="s">
        <v>24</v>
      </c>
      <c r="W7" s="15" t="s">
        <v>25</v>
      </c>
      <c r="X7" s="15" t="s">
        <v>4</v>
      </c>
      <c r="Y7" s="22" t="s">
        <v>107</v>
      </c>
      <c r="Z7" s="22" t="s">
        <v>108</v>
      </c>
    </row>
    <row r="8" spans="1:26" x14ac:dyDescent="0.25">
      <c r="A8" s="16" t="s">
        <v>7</v>
      </c>
      <c r="B8" s="17" t="s">
        <v>31</v>
      </c>
      <c r="C8" s="18"/>
      <c r="D8" s="18"/>
      <c r="E8" s="18"/>
      <c r="F8" s="18"/>
      <c r="G8" s="18"/>
      <c r="H8" s="19"/>
      <c r="I8" s="18"/>
      <c r="J8" s="18"/>
      <c r="K8" s="18"/>
      <c r="L8" s="18"/>
      <c r="M8" s="20"/>
      <c r="N8" s="19"/>
      <c r="O8" s="18"/>
      <c r="P8" s="18"/>
      <c r="Q8" s="18"/>
      <c r="R8" s="18"/>
      <c r="S8" s="20"/>
      <c r="T8" s="21"/>
      <c r="U8" s="22"/>
      <c r="V8" s="15"/>
      <c r="W8" s="22"/>
      <c r="X8" s="22"/>
      <c r="Y8" s="22">
        <v>0</v>
      </c>
      <c r="Z8" s="22">
        <v>0</v>
      </c>
    </row>
    <row r="9" spans="1:26" ht="20.45" customHeight="1" x14ac:dyDescent="0.25">
      <c r="A9" s="23">
        <v>1</v>
      </c>
      <c r="B9" s="24" t="s">
        <v>36</v>
      </c>
      <c r="C9" s="25">
        <f>H9+K9+N9+Q9</f>
        <v>20</v>
      </c>
      <c r="D9" s="25">
        <f>I9+L9+O9+R9</f>
        <v>10</v>
      </c>
      <c r="E9" s="26">
        <f>C9+D9</f>
        <v>30</v>
      </c>
      <c r="F9" s="27"/>
      <c r="G9" s="28">
        <f>X9</f>
        <v>45</v>
      </c>
      <c r="H9" s="23">
        <v>20</v>
      </c>
      <c r="I9" s="29">
        <v>10</v>
      </c>
      <c r="J9" s="139">
        <v>3</v>
      </c>
      <c r="K9" s="29"/>
      <c r="L9" s="29"/>
      <c r="M9" s="31"/>
      <c r="N9" s="23"/>
      <c r="O9" s="29"/>
      <c r="P9" s="30"/>
      <c r="Q9" s="29"/>
      <c r="R9" s="29"/>
      <c r="S9" s="31"/>
      <c r="T9" s="32" t="s">
        <v>145</v>
      </c>
      <c r="U9" s="22">
        <f>J9+M9+P9+S9</f>
        <v>3</v>
      </c>
      <c r="V9" s="15">
        <f>U9*25</f>
        <v>75</v>
      </c>
      <c r="W9" s="22">
        <f t="shared" ref="W9:W14" si="0">E9</f>
        <v>30</v>
      </c>
      <c r="X9" s="22">
        <f>V9-W9</f>
        <v>45</v>
      </c>
      <c r="Y9" s="22">
        <v>1</v>
      </c>
      <c r="Z9" s="22" t="s">
        <v>109</v>
      </c>
    </row>
    <row r="10" spans="1:26" x14ac:dyDescent="0.25">
      <c r="A10" s="23">
        <v>2</v>
      </c>
      <c r="B10" s="24" t="s">
        <v>37</v>
      </c>
      <c r="C10" s="25">
        <f t="shared" ref="C10:C14" si="1">H10+K10+N10+Q10</f>
        <v>15</v>
      </c>
      <c r="D10" s="25">
        <f t="shared" ref="D10:D14" si="2">I10+L10+O10+R10</f>
        <v>15</v>
      </c>
      <c r="E10" s="26">
        <f t="shared" ref="E10:E14" si="3">C10+D10</f>
        <v>30</v>
      </c>
      <c r="F10" s="27"/>
      <c r="G10" s="28">
        <f t="shared" ref="G10:G14" si="4">X10</f>
        <v>20</v>
      </c>
      <c r="H10" s="23">
        <v>15</v>
      </c>
      <c r="I10" s="29">
        <v>15</v>
      </c>
      <c r="J10" s="30">
        <v>2</v>
      </c>
      <c r="K10" s="29"/>
      <c r="L10" s="29"/>
      <c r="M10" s="31"/>
      <c r="N10" s="23"/>
      <c r="O10" s="29"/>
      <c r="P10" s="30"/>
      <c r="Q10" s="29"/>
      <c r="R10" s="29"/>
      <c r="S10" s="31"/>
      <c r="T10" s="32" t="s">
        <v>146</v>
      </c>
      <c r="U10" s="22">
        <f t="shared" ref="U10:U14" si="5">J10+M10+P10+S10</f>
        <v>2</v>
      </c>
      <c r="V10" s="15">
        <f t="shared" ref="V10:V120" si="6">U10*25</f>
        <v>50</v>
      </c>
      <c r="W10" s="22">
        <f t="shared" si="0"/>
        <v>30</v>
      </c>
      <c r="X10" s="22">
        <f t="shared" ref="X10:X62" si="7">V10-W10</f>
        <v>20</v>
      </c>
      <c r="Y10" s="22">
        <v>1</v>
      </c>
      <c r="Z10" s="22" t="s">
        <v>110</v>
      </c>
    </row>
    <row r="11" spans="1:26" x14ac:dyDescent="0.25">
      <c r="A11" s="23">
        <v>3</v>
      </c>
      <c r="B11" s="24" t="s">
        <v>38</v>
      </c>
      <c r="C11" s="25">
        <f t="shared" si="1"/>
        <v>0</v>
      </c>
      <c r="D11" s="25">
        <f t="shared" si="2"/>
        <v>15</v>
      </c>
      <c r="E11" s="26">
        <f t="shared" si="3"/>
        <v>15</v>
      </c>
      <c r="F11" s="27"/>
      <c r="G11" s="28">
        <f t="shared" si="4"/>
        <v>35</v>
      </c>
      <c r="H11" s="23"/>
      <c r="I11" s="29">
        <v>15</v>
      </c>
      <c r="J11" s="30">
        <v>2</v>
      </c>
      <c r="K11" s="29"/>
      <c r="L11" s="29"/>
      <c r="M11" s="31"/>
      <c r="N11" s="23"/>
      <c r="O11" s="29"/>
      <c r="P11" s="30"/>
      <c r="Q11" s="29"/>
      <c r="R11" s="29"/>
      <c r="S11" s="31"/>
      <c r="T11" s="32" t="s">
        <v>141</v>
      </c>
      <c r="U11" s="22">
        <f t="shared" si="5"/>
        <v>2</v>
      </c>
      <c r="V11" s="15">
        <f t="shared" si="6"/>
        <v>50</v>
      </c>
      <c r="W11" s="22">
        <f t="shared" si="0"/>
        <v>15</v>
      </c>
      <c r="X11" s="22">
        <f t="shared" si="7"/>
        <v>35</v>
      </c>
      <c r="Y11" s="22">
        <v>1</v>
      </c>
      <c r="Z11" s="22" t="s">
        <v>111</v>
      </c>
    </row>
    <row r="12" spans="1:26" x14ac:dyDescent="0.25">
      <c r="A12" s="23">
        <v>4</v>
      </c>
      <c r="B12" s="24" t="s">
        <v>39</v>
      </c>
      <c r="C12" s="25">
        <f t="shared" si="1"/>
        <v>10</v>
      </c>
      <c r="D12" s="25">
        <f t="shared" si="2"/>
        <v>10</v>
      </c>
      <c r="E12" s="26">
        <f t="shared" si="3"/>
        <v>20</v>
      </c>
      <c r="F12" s="27"/>
      <c r="G12" s="28">
        <f t="shared" si="4"/>
        <v>30</v>
      </c>
      <c r="H12" s="23"/>
      <c r="I12" s="29"/>
      <c r="J12" s="30"/>
      <c r="K12" s="29">
        <v>10</v>
      </c>
      <c r="L12" s="29">
        <v>10</v>
      </c>
      <c r="M12" s="31">
        <v>2</v>
      </c>
      <c r="N12" s="23"/>
      <c r="O12" s="29"/>
      <c r="P12" s="30"/>
      <c r="Q12" s="29"/>
      <c r="R12" s="29"/>
      <c r="S12" s="31"/>
      <c r="T12" s="32" t="s">
        <v>141</v>
      </c>
      <c r="U12" s="22">
        <f t="shared" si="5"/>
        <v>2</v>
      </c>
      <c r="V12" s="15">
        <f t="shared" si="6"/>
        <v>50</v>
      </c>
      <c r="W12" s="22">
        <f t="shared" si="0"/>
        <v>20</v>
      </c>
      <c r="X12" s="22">
        <f t="shared" si="7"/>
        <v>30</v>
      </c>
      <c r="Y12" s="22">
        <v>2</v>
      </c>
      <c r="Z12" s="22" t="s">
        <v>112</v>
      </c>
    </row>
    <row r="13" spans="1:26" x14ac:dyDescent="0.25">
      <c r="A13" s="23">
        <v>5</v>
      </c>
      <c r="B13" s="24" t="s">
        <v>40</v>
      </c>
      <c r="C13" s="25">
        <f t="shared" si="1"/>
        <v>10</v>
      </c>
      <c r="D13" s="25">
        <f t="shared" si="2"/>
        <v>5</v>
      </c>
      <c r="E13" s="26">
        <f t="shared" si="3"/>
        <v>15</v>
      </c>
      <c r="F13" s="27"/>
      <c r="G13" s="28">
        <f t="shared" si="4"/>
        <v>35</v>
      </c>
      <c r="H13" s="23"/>
      <c r="I13" s="29"/>
      <c r="J13" s="30"/>
      <c r="K13" s="29">
        <v>10</v>
      </c>
      <c r="L13" s="29">
        <v>5</v>
      </c>
      <c r="M13" s="31">
        <v>2</v>
      </c>
      <c r="N13" s="23"/>
      <c r="O13" s="29"/>
      <c r="P13" s="30"/>
      <c r="Q13" s="29"/>
      <c r="R13" s="29"/>
      <c r="S13" s="31"/>
      <c r="T13" s="32" t="s">
        <v>140</v>
      </c>
      <c r="U13" s="22">
        <f t="shared" si="5"/>
        <v>2</v>
      </c>
      <c r="V13" s="15">
        <f t="shared" si="6"/>
        <v>50</v>
      </c>
      <c r="W13" s="22">
        <f t="shared" si="0"/>
        <v>15</v>
      </c>
      <c r="X13" s="22">
        <f t="shared" si="7"/>
        <v>35</v>
      </c>
      <c r="Y13" s="22">
        <v>2</v>
      </c>
      <c r="Z13" s="22" t="s">
        <v>113</v>
      </c>
    </row>
    <row r="14" spans="1:26" x14ac:dyDescent="0.25">
      <c r="A14" s="23"/>
      <c r="B14" s="24"/>
      <c r="C14" s="25">
        <f t="shared" si="1"/>
        <v>0</v>
      </c>
      <c r="D14" s="25">
        <f t="shared" si="2"/>
        <v>0</v>
      </c>
      <c r="E14" s="26">
        <f t="shared" si="3"/>
        <v>0</v>
      </c>
      <c r="F14" s="27"/>
      <c r="G14" s="28">
        <f t="shared" si="4"/>
        <v>0</v>
      </c>
      <c r="H14" s="23"/>
      <c r="I14" s="29"/>
      <c r="J14" s="30"/>
      <c r="K14" s="29"/>
      <c r="L14" s="29"/>
      <c r="M14" s="31"/>
      <c r="N14" s="23"/>
      <c r="O14" s="29"/>
      <c r="P14" s="30"/>
      <c r="Q14" s="29"/>
      <c r="R14" s="29"/>
      <c r="S14" s="31"/>
      <c r="T14" s="32"/>
      <c r="U14" s="22">
        <f t="shared" si="5"/>
        <v>0</v>
      </c>
      <c r="V14" s="15">
        <f t="shared" si="6"/>
        <v>0</v>
      </c>
      <c r="W14" s="22">
        <f t="shared" si="0"/>
        <v>0</v>
      </c>
      <c r="X14" s="22">
        <f t="shared" si="7"/>
        <v>0</v>
      </c>
      <c r="Y14" s="22">
        <v>0</v>
      </c>
      <c r="Z14" s="22" t="s">
        <v>114</v>
      </c>
    </row>
    <row r="15" spans="1:26" x14ac:dyDescent="0.25">
      <c r="A15" s="23"/>
      <c r="B15" s="33" t="s">
        <v>17</v>
      </c>
      <c r="C15" s="62">
        <f>SUM(C9:C14)</f>
        <v>55</v>
      </c>
      <c r="D15" s="62">
        <f>SUM(D9:D14)</f>
        <v>55</v>
      </c>
      <c r="E15" s="62">
        <f>SUM(E9:E14)</f>
        <v>110</v>
      </c>
      <c r="F15" s="26"/>
      <c r="G15" s="34">
        <f t="shared" ref="G15" si="8">SUM(G9:G14)</f>
        <v>165</v>
      </c>
      <c r="H15" s="35">
        <f>SUM(H9:H14)</f>
        <v>35</v>
      </c>
      <c r="I15" s="26">
        <f t="shared" ref="I15:J15" si="9">SUM(I9:I14)</f>
        <v>40</v>
      </c>
      <c r="J15" s="26">
        <f t="shared" si="9"/>
        <v>7</v>
      </c>
      <c r="K15" s="26">
        <f>SUM(K9:K14)</f>
        <v>20</v>
      </c>
      <c r="L15" s="26">
        <f t="shared" ref="L15:S15" si="10">SUM(L9:L14)</f>
        <v>15</v>
      </c>
      <c r="M15" s="36">
        <f t="shared" si="10"/>
        <v>4</v>
      </c>
      <c r="N15" s="38">
        <f t="shared" si="10"/>
        <v>0</v>
      </c>
      <c r="O15" s="26">
        <f t="shared" si="10"/>
        <v>0</v>
      </c>
      <c r="P15" s="26">
        <f t="shared" si="10"/>
        <v>0</v>
      </c>
      <c r="Q15" s="26">
        <f t="shared" si="10"/>
        <v>0</v>
      </c>
      <c r="R15" s="26">
        <f t="shared" si="10"/>
        <v>0</v>
      </c>
      <c r="S15" s="26">
        <f t="shared" si="10"/>
        <v>0</v>
      </c>
      <c r="T15" s="37"/>
      <c r="U15" s="38">
        <f>SUM(U9:U14)</f>
        <v>11</v>
      </c>
      <c r="V15" s="26">
        <f>SUM(V9:V14)</f>
        <v>275</v>
      </c>
      <c r="W15" s="26">
        <f>SUM(W9:W14)</f>
        <v>110</v>
      </c>
      <c r="X15" s="26">
        <f>SUM(X9:X14)</f>
        <v>165</v>
      </c>
      <c r="Y15" s="22">
        <v>0</v>
      </c>
      <c r="Z15" s="22">
        <v>0</v>
      </c>
    </row>
    <row r="16" spans="1:26" x14ac:dyDescent="0.25">
      <c r="A16" s="39" t="s">
        <v>8</v>
      </c>
      <c r="B16" s="40" t="s">
        <v>32</v>
      </c>
      <c r="C16" s="41"/>
      <c r="D16" s="41"/>
      <c r="E16" s="41"/>
      <c r="F16" s="41"/>
      <c r="G16" s="42"/>
      <c r="H16" s="43"/>
      <c r="I16" s="41"/>
      <c r="J16" s="41"/>
      <c r="K16" s="41"/>
      <c r="L16" s="41"/>
      <c r="M16" s="44"/>
      <c r="N16" s="43"/>
      <c r="O16" s="41"/>
      <c r="P16" s="41"/>
      <c r="Q16" s="41"/>
      <c r="R16" s="41"/>
      <c r="S16" s="44"/>
      <c r="T16" s="162"/>
      <c r="U16" s="22">
        <v>0</v>
      </c>
      <c r="V16" s="15">
        <v>0</v>
      </c>
      <c r="W16" s="22">
        <v>0</v>
      </c>
      <c r="X16" s="22">
        <v>0</v>
      </c>
      <c r="Y16" s="22">
        <v>0</v>
      </c>
      <c r="Z16" s="22">
        <v>0</v>
      </c>
    </row>
    <row r="17" spans="1:26" ht="22.5" x14ac:dyDescent="0.25">
      <c r="A17" s="23">
        <v>1</v>
      </c>
      <c r="B17" s="24" t="s">
        <v>41</v>
      </c>
      <c r="C17" s="129">
        <f>H17+K17+N17+Q17</f>
        <v>15</v>
      </c>
      <c r="D17" s="129">
        <f>I17+L17+O17+R17</f>
        <v>10</v>
      </c>
      <c r="E17" s="26">
        <f t="shared" ref="E17" si="11">SUM(C17:D17)</f>
        <v>25</v>
      </c>
      <c r="F17" s="27" t="s">
        <v>53</v>
      </c>
      <c r="G17" s="28">
        <f>X17</f>
        <v>50</v>
      </c>
      <c r="H17" s="23">
        <v>15</v>
      </c>
      <c r="I17" s="29">
        <v>10</v>
      </c>
      <c r="J17" s="30">
        <v>3</v>
      </c>
      <c r="K17" s="29"/>
      <c r="L17" s="29"/>
      <c r="M17" s="31"/>
      <c r="N17" s="45"/>
      <c r="O17" s="29"/>
      <c r="P17" s="30"/>
      <c r="Q17" s="29"/>
      <c r="R17" s="29"/>
      <c r="S17" s="31"/>
      <c r="T17" s="32" t="s">
        <v>135</v>
      </c>
      <c r="U17" s="22">
        <f t="shared" ref="U17:U30" si="12">J17+M17+P17+S17</f>
        <v>3</v>
      </c>
      <c r="V17" s="15">
        <f t="shared" si="6"/>
        <v>75</v>
      </c>
      <c r="W17" s="22">
        <f>E17</f>
        <v>25</v>
      </c>
      <c r="X17" s="22">
        <f t="shared" si="7"/>
        <v>50</v>
      </c>
      <c r="Y17" s="22">
        <v>1</v>
      </c>
      <c r="Z17" s="22" t="s">
        <v>110</v>
      </c>
    </row>
    <row r="18" spans="1:26" x14ac:dyDescent="0.25">
      <c r="A18" s="23">
        <v>2</v>
      </c>
      <c r="B18" s="24" t="s">
        <v>42</v>
      </c>
      <c r="C18" s="129">
        <f t="shared" ref="C18:C30" si="13">H18+K18+N18+Q18</f>
        <v>15</v>
      </c>
      <c r="D18" s="129">
        <f t="shared" ref="D18:D30" si="14">I18+L18+O18+R18</f>
        <v>0</v>
      </c>
      <c r="E18" s="26">
        <f t="shared" ref="E18:E30" si="15">SUM(C18:D18)</f>
        <v>15</v>
      </c>
      <c r="F18" s="27"/>
      <c r="G18" s="28">
        <f t="shared" ref="G18:G29" si="16">X18</f>
        <v>35</v>
      </c>
      <c r="H18" s="23">
        <v>15</v>
      </c>
      <c r="I18" s="29"/>
      <c r="J18" s="46">
        <v>2</v>
      </c>
      <c r="K18" s="29"/>
      <c r="L18" s="29"/>
      <c r="M18" s="47"/>
      <c r="N18" s="45"/>
      <c r="O18" s="29"/>
      <c r="P18" s="30"/>
      <c r="Q18" s="29"/>
      <c r="R18" s="29"/>
      <c r="S18" s="31"/>
      <c r="T18" s="32" t="s">
        <v>141</v>
      </c>
      <c r="U18" s="22">
        <f t="shared" si="12"/>
        <v>2</v>
      </c>
      <c r="V18" s="15">
        <f t="shared" si="6"/>
        <v>50</v>
      </c>
      <c r="W18" s="22">
        <f>E18</f>
        <v>15</v>
      </c>
      <c r="X18" s="22">
        <f t="shared" si="7"/>
        <v>35</v>
      </c>
      <c r="Y18" s="22">
        <v>1</v>
      </c>
      <c r="Z18" s="22" t="s">
        <v>110</v>
      </c>
    </row>
    <row r="19" spans="1:26" ht="22.5" x14ac:dyDescent="0.25">
      <c r="A19" s="23">
        <v>3</v>
      </c>
      <c r="B19" s="24" t="s">
        <v>43</v>
      </c>
      <c r="C19" s="129">
        <f t="shared" si="13"/>
        <v>25</v>
      </c>
      <c r="D19" s="129">
        <f t="shared" si="14"/>
        <v>0</v>
      </c>
      <c r="E19" s="26">
        <f t="shared" si="15"/>
        <v>25</v>
      </c>
      <c r="F19" s="27"/>
      <c r="G19" s="28">
        <f t="shared" si="16"/>
        <v>25</v>
      </c>
      <c r="H19" s="23">
        <v>25</v>
      </c>
      <c r="I19" s="29"/>
      <c r="J19" s="30">
        <v>2</v>
      </c>
      <c r="K19" s="48"/>
      <c r="L19" s="29"/>
      <c r="M19" s="47"/>
      <c r="N19" s="45"/>
      <c r="O19" s="29"/>
      <c r="P19" s="30"/>
      <c r="Q19" s="29"/>
      <c r="R19" s="29"/>
      <c r="S19" s="31"/>
      <c r="T19" s="32" t="s">
        <v>137</v>
      </c>
      <c r="U19" s="22">
        <f t="shared" ref="U19:U28" si="17">J19+M19+P19+S19</f>
        <v>2</v>
      </c>
      <c r="V19" s="15">
        <f t="shared" ref="V19:V28" si="18">U19*25</f>
        <v>50</v>
      </c>
      <c r="W19" s="22">
        <f t="shared" ref="W19:W28" si="19">E19</f>
        <v>25</v>
      </c>
      <c r="X19" s="22">
        <f t="shared" ref="X19:X28" si="20">V19-W19</f>
        <v>25</v>
      </c>
      <c r="Y19" s="22">
        <v>1</v>
      </c>
      <c r="Z19" s="22" t="s">
        <v>110</v>
      </c>
    </row>
    <row r="20" spans="1:26" x14ac:dyDescent="0.25">
      <c r="A20" s="23">
        <v>4</v>
      </c>
      <c r="B20" s="24" t="s">
        <v>44</v>
      </c>
      <c r="C20" s="129">
        <f t="shared" si="13"/>
        <v>20</v>
      </c>
      <c r="D20" s="129">
        <f t="shared" si="14"/>
        <v>15</v>
      </c>
      <c r="E20" s="26">
        <f t="shared" si="15"/>
        <v>35</v>
      </c>
      <c r="F20" s="27"/>
      <c r="G20" s="28">
        <f t="shared" si="16"/>
        <v>15</v>
      </c>
      <c r="H20" s="23">
        <v>20</v>
      </c>
      <c r="I20" s="29">
        <v>15</v>
      </c>
      <c r="J20" s="30">
        <v>2</v>
      </c>
      <c r="K20" s="48"/>
      <c r="L20" s="29"/>
      <c r="M20" s="47"/>
      <c r="N20" s="45"/>
      <c r="O20" s="29"/>
      <c r="P20" s="30"/>
      <c r="Q20" s="29"/>
      <c r="R20" s="29"/>
      <c r="S20" s="31"/>
      <c r="T20" s="32" t="s">
        <v>137</v>
      </c>
      <c r="U20" s="22">
        <f t="shared" si="17"/>
        <v>2</v>
      </c>
      <c r="V20" s="15">
        <f t="shared" si="18"/>
        <v>50</v>
      </c>
      <c r="W20" s="22">
        <f t="shared" si="19"/>
        <v>35</v>
      </c>
      <c r="X20" s="22">
        <f t="shared" si="20"/>
        <v>15</v>
      </c>
      <c r="Y20" s="22">
        <v>1</v>
      </c>
      <c r="Z20" s="22" t="s">
        <v>110</v>
      </c>
    </row>
    <row r="21" spans="1:26" x14ac:dyDescent="0.25">
      <c r="A21" s="23">
        <v>5</v>
      </c>
      <c r="B21" s="24" t="s">
        <v>45</v>
      </c>
      <c r="C21" s="129">
        <f t="shared" si="13"/>
        <v>30</v>
      </c>
      <c r="D21" s="129">
        <f t="shared" si="14"/>
        <v>15</v>
      </c>
      <c r="E21" s="26">
        <f t="shared" si="15"/>
        <v>45</v>
      </c>
      <c r="F21" s="27" t="s">
        <v>53</v>
      </c>
      <c r="G21" s="28">
        <f t="shared" si="16"/>
        <v>55</v>
      </c>
      <c r="H21" s="23">
        <v>30</v>
      </c>
      <c r="I21" s="29">
        <v>15</v>
      </c>
      <c r="J21" s="30">
        <v>4</v>
      </c>
      <c r="K21" s="48"/>
      <c r="L21" s="29"/>
      <c r="M21" s="47"/>
      <c r="N21" s="45"/>
      <c r="O21" s="29"/>
      <c r="P21" s="30"/>
      <c r="Q21" s="29"/>
      <c r="R21" s="29"/>
      <c r="S21" s="31"/>
      <c r="T21" s="32" t="s">
        <v>135</v>
      </c>
      <c r="U21" s="22">
        <f t="shared" si="17"/>
        <v>4</v>
      </c>
      <c r="V21" s="15">
        <f t="shared" si="18"/>
        <v>100</v>
      </c>
      <c r="W21" s="22">
        <f t="shared" si="19"/>
        <v>45</v>
      </c>
      <c r="X21" s="22">
        <f t="shared" si="20"/>
        <v>55</v>
      </c>
      <c r="Y21" s="22">
        <v>1</v>
      </c>
      <c r="Z21" s="22" t="s">
        <v>110</v>
      </c>
    </row>
    <row r="22" spans="1:26" ht="22.5" x14ac:dyDescent="0.25">
      <c r="A22" s="23">
        <v>6</v>
      </c>
      <c r="B22" s="24" t="s">
        <v>46</v>
      </c>
      <c r="C22" s="129">
        <f t="shared" si="13"/>
        <v>25</v>
      </c>
      <c r="D22" s="129">
        <f t="shared" si="14"/>
        <v>10</v>
      </c>
      <c r="E22" s="26">
        <f t="shared" si="15"/>
        <v>35</v>
      </c>
      <c r="F22" s="27" t="s">
        <v>53</v>
      </c>
      <c r="G22" s="28">
        <f t="shared" si="16"/>
        <v>40</v>
      </c>
      <c r="H22" s="23">
        <v>25</v>
      </c>
      <c r="I22" s="29">
        <v>10</v>
      </c>
      <c r="J22" s="139">
        <v>3</v>
      </c>
      <c r="K22" s="48"/>
      <c r="L22" s="29"/>
      <c r="M22" s="47"/>
      <c r="N22" s="45"/>
      <c r="O22" s="29"/>
      <c r="P22" s="30"/>
      <c r="Q22" s="29"/>
      <c r="R22" s="29"/>
      <c r="S22" s="31"/>
      <c r="T22" s="32" t="s">
        <v>135</v>
      </c>
      <c r="U22" s="22">
        <f t="shared" si="17"/>
        <v>3</v>
      </c>
      <c r="V22" s="15">
        <f t="shared" si="18"/>
        <v>75</v>
      </c>
      <c r="W22" s="22">
        <f t="shared" si="19"/>
        <v>35</v>
      </c>
      <c r="X22" s="22">
        <f t="shared" si="20"/>
        <v>40</v>
      </c>
      <c r="Y22" s="22">
        <v>1</v>
      </c>
      <c r="Z22" s="22" t="s">
        <v>110</v>
      </c>
    </row>
    <row r="23" spans="1:26" ht="40.15" customHeight="1" x14ac:dyDescent="0.25">
      <c r="A23" s="23">
        <v>7</v>
      </c>
      <c r="B23" s="24" t="s">
        <v>147</v>
      </c>
      <c r="C23" s="129">
        <f t="shared" si="13"/>
        <v>15</v>
      </c>
      <c r="D23" s="129">
        <f t="shared" si="14"/>
        <v>15</v>
      </c>
      <c r="E23" s="26">
        <f t="shared" si="15"/>
        <v>30</v>
      </c>
      <c r="F23" s="27"/>
      <c r="G23" s="28">
        <f t="shared" si="16"/>
        <v>20</v>
      </c>
      <c r="H23" s="23">
        <v>15</v>
      </c>
      <c r="I23" s="29">
        <v>15</v>
      </c>
      <c r="J23" s="30">
        <v>2</v>
      </c>
      <c r="K23" s="48"/>
      <c r="L23" s="29"/>
      <c r="M23" s="47"/>
      <c r="N23" s="45"/>
      <c r="O23" s="29"/>
      <c r="P23" s="30"/>
      <c r="Q23" s="29"/>
      <c r="R23" s="29"/>
      <c r="S23" s="31"/>
      <c r="T23" s="32" t="s">
        <v>135</v>
      </c>
      <c r="U23" s="22">
        <f t="shared" si="17"/>
        <v>2</v>
      </c>
      <c r="V23" s="15">
        <f t="shared" si="18"/>
        <v>50</v>
      </c>
      <c r="W23" s="22">
        <f t="shared" si="19"/>
        <v>30</v>
      </c>
      <c r="X23" s="22">
        <f t="shared" si="20"/>
        <v>20</v>
      </c>
      <c r="Y23" s="22">
        <v>1</v>
      </c>
      <c r="Z23" s="22" t="s">
        <v>110</v>
      </c>
    </row>
    <row r="24" spans="1:26" ht="22.5" x14ac:dyDescent="0.25">
      <c r="A24" s="23">
        <v>8</v>
      </c>
      <c r="B24" s="24" t="s">
        <v>47</v>
      </c>
      <c r="C24" s="129">
        <f t="shared" si="13"/>
        <v>25</v>
      </c>
      <c r="D24" s="129">
        <f t="shared" si="14"/>
        <v>10</v>
      </c>
      <c r="E24" s="26">
        <f t="shared" si="15"/>
        <v>35</v>
      </c>
      <c r="F24" s="27"/>
      <c r="G24" s="28">
        <f t="shared" si="16"/>
        <v>40</v>
      </c>
      <c r="H24" s="23">
        <v>25</v>
      </c>
      <c r="I24" s="29">
        <v>10</v>
      </c>
      <c r="J24" s="153">
        <v>3</v>
      </c>
      <c r="K24" s="48"/>
      <c r="L24" s="29"/>
      <c r="M24" s="47"/>
      <c r="N24" s="45"/>
      <c r="O24" s="29"/>
      <c r="P24" s="30"/>
      <c r="Q24" s="29"/>
      <c r="R24" s="29"/>
      <c r="S24" s="31"/>
      <c r="T24" s="32" t="s">
        <v>135</v>
      </c>
      <c r="U24" s="22">
        <f t="shared" si="17"/>
        <v>3</v>
      </c>
      <c r="V24" s="15">
        <f t="shared" si="18"/>
        <v>75</v>
      </c>
      <c r="W24" s="22">
        <f t="shared" si="19"/>
        <v>35</v>
      </c>
      <c r="X24" s="22">
        <f t="shared" si="20"/>
        <v>40</v>
      </c>
      <c r="Y24" s="22">
        <v>1</v>
      </c>
      <c r="Z24" s="22" t="s">
        <v>110</v>
      </c>
    </row>
    <row r="25" spans="1:26" x14ac:dyDescent="0.25">
      <c r="A25" s="23">
        <v>9</v>
      </c>
      <c r="B25" s="24" t="s">
        <v>48</v>
      </c>
      <c r="C25" s="129">
        <f t="shared" si="13"/>
        <v>15</v>
      </c>
      <c r="D25" s="129">
        <f t="shared" si="14"/>
        <v>15</v>
      </c>
      <c r="E25" s="26">
        <f t="shared" si="15"/>
        <v>30</v>
      </c>
      <c r="F25" s="27"/>
      <c r="G25" s="28">
        <f t="shared" si="16"/>
        <v>45</v>
      </c>
      <c r="H25" s="23"/>
      <c r="I25" s="29"/>
      <c r="J25" s="30"/>
      <c r="K25" s="48">
        <v>15</v>
      </c>
      <c r="L25" s="29">
        <v>15</v>
      </c>
      <c r="M25" s="152">
        <v>3</v>
      </c>
      <c r="N25" s="45"/>
      <c r="O25" s="29"/>
      <c r="P25" s="30"/>
      <c r="Q25" s="29"/>
      <c r="R25" s="29"/>
      <c r="S25" s="31"/>
      <c r="T25" s="32" t="s">
        <v>138</v>
      </c>
      <c r="U25" s="22">
        <f t="shared" si="17"/>
        <v>3</v>
      </c>
      <c r="V25" s="15">
        <f t="shared" si="18"/>
        <v>75</v>
      </c>
      <c r="W25" s="22">
        <f t="shared" si="19"/>
        <v>30</v>
      </c>
      <c r="X25" s="22">
        <f t="shared" si="20"/>
        <v>45</v>
      </c>
      <c r="Y25" s="22">
        <v>2</v>
      </c>
      <c r="Z25" s="22" t="s">
        <v>110</v>
      </c>
    </row>
    <row r="26" spans="1:26" x14ac:dyDescent="0.25">
      <c r="A26" s="23">
        <v>10</v>
      </c>
      <c r="B26" s="24" t="s">
        <v>49</v>
      </c>
      <c r="C26" s="129">
        <f t="shared" si="13"/>
        <v>30</v>
      </c>
      <c r="D26" s="129">
        <f t="shared" si="14"/>
        <v>0</v>
      </c>
      <c r="E26" s="26">
        <f t="shared" si="15"/>
        <v>30</v>
      </c>
      <c r="F26" s="27"/>
      <c r="G26" s="28">
        <f t="shared" si="16"/>
        <v>20</v>
      </c>
      <c r="H26" s="23"/>
      <c r="I26" s="29"/>
      <c r="J26" s="30"/>
      <c r="K26" s="48">
        <v>30</v>
      </c>
      <c r="L26" s="29"/>
      <c r="M26" s="47">
        <v>2</v>
      </c>
      <c r="N26" s="45"/>
      <c r="O26" s="29"/>
      <c r="P26" s="30"/>
      <c r="Q26" s="29"/>
      <c r="R26" s="29"/>
      <c r="S26" s="31"/>
      <c r="T26" s="32" t="s">
        <v>135</v>
      </c>
      <c r="U26" s="22">
        <f t="shared" si="17"/>
        <v>2</v>
      </c>
      <c r="V26" s="15">
        <f t="shared" si="18"/>
        <v>50</v>
      </c>
      <c r="W26" s="22">
        <f t="shared" si="19"/>
        <v>30</v>
      </c>
      <c r="X26" s="22">
        <f t="shared" si="20"/>
        <v>20</v>
      </c>
      <c r="Y26" s="22">
        <v>2</v>
      </c>
      <c r="Z26" s="22" t="s">
        <v>110</v>
      </c>
    </row>
    <row r="27" spans="1:26" ht="22.5" x14ac:dyDescent="0.25">
      <c r="A27" s="23">
        <v>11</v>
      </c>
      <c r="B27" s="24" t="s">
        <v>50</v>
      </c>
      <c r="C27" s="129">
        <f t="shared" si="13"/>
        <v>20</v>
      </c>
      <c r="D27" s="129">
        <f t="shared" si="14"/>
        <v>10</v>
      </c>
      <c r="E27" s="26">
        <f t="shared" si="15"/>
        <v>30</v>
      </c>
      <c r="F27" s="27"/>
      <c r="G27" s="28">
        <f t="shared" si="16"/>
        <v>45</v>
      </c>
      <c r="H27" s="23"/>
      <c r="I27" s="29"/>
      <c r="J27" s="30"/>
      <c r="K27" s="48"/>
      <c r="L27" s="29"/>
      <c r="M27" s="47"/>
      <c r="N27" s="45">
        <v>20</v>
      </c>
      <c r="O27" s="29">
        <v>10</v>
      </c>
      <c r="P27" s="30">
        <v>3</v>
      </c>
      <c r="Q27" s="29"/>
      <c r="R27" s="29"/>
      <c r="S27" s="31"/>
      <c r="T27" s="32" t="s">
        <v>135</v>
      </c>
      <c r="U27" s="22">
        <f t="shared" si="17"/>
        <v>3</v>
      </c>
      <c r="V27" s="15">
        <f t="shared" si="18"/>
        <v>75</v>
      </c>
      <c r="W27" s="22">
        <f t="shared" si="19"/>
        <v>30</v>
      </c>
      <c r="X27" s="22">
        <f t="shared" si="20"/>
        <v>45</v>
      </c>
      <c r="Y27" s="22">
        <v>3</v>
      </c>
      <c r="Z27" s="22" t="s">
        <v>110</v>
      </c>
    </row>
    <row r="28" spans="1:26" x14ac:dyDescent="0.25">
      <c r="A28" s="23">
        <v>12</v>
      </c>
      <c r="B28" s="24" t="s">
        <v>51</v>
      </c>
      <c r="C28" s="129">
        <f t="shared" si="13"/>
        <v>25</v>
      </c>
      <c r="D28" s="129">
        <f t="shared" si="14"/>
        <v>10</v>
      </c>
      <c r="E28" s="26">
        <f t="shared" si="15"/>
        <v>35</v>
      </c>
      <c r="F28" s="27" t="s">
        <v>53</v>
      </c>
      <c r="G28" s="28">
        <f t="shared" si="16"/>
        <v>40</v>
      </c>
      <c r="H28" s="23"/>
      <c r="I28" s="29"/>
      <c r="J28" s="30"/>
      <c r="K28" s="48"/>
      <c r="L28" s="29"/>
      <c r="M28" s="47"/>
      <c r="N28" s="45">
        <v>25</v>
      </c>
      <c r="O28" s="29">
        <v>10</v>
      </c>
      <c r="P28" s="30">
        <v>3</v>
      </c>
      <c r="Q28" s="29"/>
      <c r="R28" s="29"/>
      <c r="S28" s="31"/>
      <c r="T28" s="32" t="s">
        <v>135</v>
      </c>
      <c r="U28" s="22">
        <f t="shared" si="17"/>
        <v>3</v>
      </c>
      <c r="V28" s="15">
        <f t="shared" si="18"/>
        <v>75</v>
      </c>
      <c r="W28" s="22">
        <f t="shared" si="19"/>
        <v>35</v>
      </c>
      <c r="X28" s="22">
        <f t="shared" si="20"/>
        <v>40</v>
      </c>
      <c r="Y28" s="22">
        <v>3</v>
      </c>
      <c r="Z28" s="22" t="s">
        <v>110</v>
      </c>
    </row>
    <row r="29" spans="1:26" ht="22.5" x14ac:dyDescent="0.25">
      <c r="A29" s="23">
        <v>13</v>
      </c>
      <c r="B29" s="24" t="s">
        <v>52</v>
      </c>
      <c r="C29" s="129">
        <f t="shared" si="13"/>
        <v>25</v>
      </c>
      <c r="D29" s="129">
        <f t="shared" si="14"/>
        <v>10</v>
      </c>
      <c r="E29" s="26">
        <f t="shared" si="15"/>
        <v>35</v>
      </c>
      <c r="F29" s="27" t="s">
        <v>53</v>
      </c>
      <c r="G29" s="28">
        <f t="shared" si="16"/>
        <v>40</v>
      </c>
      <c r="H29" s="23"/>
      <c r="I29" s="29"/>
      <c r="J29" s="30"/>
      <c r="K29" s="48"/>
      <c r="L29" s="29"/>
      <c r="M29" s="47"/>
      <c r="N29" s="45"/>
      <c r="O29" s="29"/>
      <c r="P29" s="30"/>
      <c r="Q29" s="29">
        <v>25</v>
      </c>
      <c r="R29" s="29">
        <v>10</v>
      </c>
      <c r="S29" s="31">
        <v>3</v>
      </c>
      <c r="T29" s="32" t="s">
        <v>135</v>
      </c>
      <c r="U29" s="22">
        <f t="shared" ref="U29" si="21">J29+M29+P29+S29</f>
        <v>3</v>
      </c>
      <c r="V29" s="15">
        <f t="shared" ref="V29" si="22">U29*25</f>
        <v>75</v>
      </c>
      <c r="W29" s="22">
        <f t="shared" ref="W29" si="23">E29</f>
        <v>35</v>
      </c>
      <c r="X29" s="22">
        <f t="shared" ref="X29" si="24">V29-W29</f>
        <v>40</v>
      </c>
      <c r="Y29" s="22">
        <v>4</v>
      </c>
      <c r="Z29" s="22" t="s">
        <v>110</v>
      </c>
    </row>
    <row r="30" spans="1:26" x14ac:dyDescent="0.25">
      <c r="A30" s="23"/>
      <c r="B30" s="24"/>
      <c r="C30" s="129">
        <f t="shared" si="13"/>
        <v>0</v>
      </c>
      <c r="D30" s="129">
        <f t="shared" si="14"/>
        <v>0</v>
      </c>
      <c r="E30" s="26">
        <f t="shared" si="15"/>
        <v>0</v>
      </c>
      <c r="F30" s="27"/>
      <c r="G30" s="28"/>
      <c r="H30" s="23"/>
      <c r="I30" s="29"/>
      <c r="J30" s="30"/>
      <c r="K30" s="29"/>
      <c r="L30" s="29"/>
      <c r="M30" s="31"/>
      <c r="N30" s="23"/>
      <c r="O30" s="29"/>
      <c r="P30" s="30"/>
      <c r="Q30" s="29"/>
      <c r="R30" s="29"/>
      <c r="S30" s="31"/>
      <c r="T30" s="32"/>
      <c r="U30" s="22">
        <f t="shared" si="12"/>
        <v>0</v>
      </c>
      <c r="V30" s="15">
        <f t="shared" si="6"/>
        <v>0</v>
      </c>
      <c r="W30" s="22">
        <f>E30</f>
        <v>0</v>
      </c>
      <c r="X30" s="22">
        <f t="shared" si="7"/>
        <v>0</v>
      </c>
      <c r="Y30" s="22">
        <v>0</v>
      </c>
      <c r="Z30" s="22" t="s">
        <v>110</v>
      </c>
    </row>
    <row r="31" spans="1:26" x14ac:dyDescent="0.25">
      <c r="A31" s="23"/>
      <c r="B31" s="33" t="s">
        <v>17</v>
      </c>
      <c r="C31" s="62">
        <f>SUM(C17:C30)</f>
        <v>285</v>
      </c>
      <c r="D31" s="62">
        <f>SUM(D17:D30)</f>
        <v>120</v>
      </c>
      <c r="E31" s="62">
        <f>SUM(E17:E30)</f>
        <v>405</v>
      </c>
      <c r="F31" s="26"/>
      <c r="G31" s="34">
        <f t="shared" ref="G31:S31" si="25">SUM(G17:G30)</f>
        <v>470</v>
      </c>
      <c r="H31" s="35">
        <f>SUM(H17:H30)</f>
        <v>170</v>
      </c>
      <c r="I31" s="26">
        <f t="shared" ref="I31:R31" si="26">SUM(I17:I30)</f>
        <v>75</v>
      </c>
      <c r="J31" s="26">
        <f t="shared" si="26"/>
        <v>21</v>
      </c>
      <c r="K31" s="26">
        <f t="shared" si="26"/>
        <v>45</v>
      </c>
      <c r="L31" s="26">
        <f t="shared" si="26"/>
        <v>15</v>
      </c>
      <c r="M31" s="36">
        <f t="shared" si="26"/>
        <v>5</v>
      </c>
      <c r="N31" s="38">
        <f t="shared" si="26"/>
        <v>45</v>
      </c>
      <c r="O31" s="26">
        <f t="shared" si="26"/>
        <v>20</v>
      </c>
      <c r="P31" s="26">
        <f t="shared" si="26"/>
        <v>6</v>
      </c>
      <c r="Q31" s="26">
        <f t="shared" si="26"/>
        <v>25</v>
      </c>
      <c r="R31" s="26">
        <f t="shared" si="26"/>
        <v>10</v>
      </c>
      <c r="S31" s="36">
        <f t="shared" si="25"/>
        <v>3</v>
      </c>
      <c r="T31" s="37"/>
      <c r="U31" s="38">
        <f>SUM(U17:U30)</f>
        <v>35</v>
      </c>
      <c r="V31" s="26">
        <f>SUM(V17:V30)</f>
        <v>875</v>
      </c>
      <c r="W31" s="26">
        <f>SUM(W17:W30)</f>
        <v>405</v>
      </c>
      <c r="X31" s="26">
        <f>SUM(X17:X30)</f>
        <v>470</v>
      </c>
      <c r="Y31" s="22">
        <v>0</v>
      </c>
      <c r="Z31" s="22">
        <v>0</v>
      </c>
    </row>
    <row r="32" spans="1:26" ht="14.45" customHeight="1" x14ac:dyDescent="0.25">
      <c r="A32" s="39" t="s">
        <v>9</v>
      </c>
      <c r="B32" s="49" t="s">
        <v>29</v>
      </c>
      <c r="C32" s="50"/>
      <c r="D32" s="51"/>
      <c r="E32" s="51"/>
      <c r="F32" s="51"/>
      <c r="G32" s="51"/>
      <c r="H32" s="52"/>
      <c r="I32" s="51"/>
      <c r="J32" s="51"/>
      <c r="K32" s="51"/>
      <c r="L32" s="51"/>
      <c r="M32" s="53"/>
      <c r="N32" s="52"/>
      <c r="O32" s="51"/>
      <c r="P32" s="51"/>
      <c r="Q32" s="51"/>
      <c r="R32" s="51"/>
      <c r="S32" s="53"/>
      <c r="T32" s="53"/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</row>
    <row r="33" spans="1:30" ht="15" customHeight="1" x14ac:dyDescent="0.25">
      <c r="A33" s="23">
        <v>1</v>
      </c>
      <c r="B33" s="54" t="s">
        <v>54</v>
      </c>
      <c r="C33" s="25">
        <f t="shared" ref="C33" si="27">H33+K33+N33+Q33</f>
        <v>0</v>
      </c>
      <c r="D33" s="25">
        <f t="shared" ref="D33" si="28">I33+L33+O33+R33</f>
        <v>30</v>
      </c>
      <c r="E33" s="26">
        <f t="shared" ref="E33:E63" si="29">SUM(C33:D33)</f>
        <v>30</v>
      </c>
      <c r="F33" s="27"/>
      <c r="G33" s="55">
        <v>45</v>
      </c>
      <c r="H33" s="23"/>
      <c r="I33" s="29"/>
      <c r="J33" s="30"/>
      <c r="K33" s="29"/>
      <c r="L33" s="29"/>
      <c r="M33" s="31"/>
      <c r="N33" s="23"/>
      <c r="O33" s="29">
        <v>30</v>
      </c>
      <c r="P33" s="31">
        <v>3</v>
      </c>
      <c r="Q33" s="29"/>
      <c r="R33" s="29"/>
      <c r="S33" s="31"/>
      <c r="T33" s="32" t="s">
        <v>135</v>
      </c>
      <c r="U33" s="22">
        <f t="shared" ref="U33" si="30">J33+M33+P33+S33</f>
        <v>3</v>
      </c>
      <c r="V33" s="15">
        <f t="shared" si="6"/>
        <v>75</v>
      </c>
      <c r="W33" s="22">
        <f>E33</f>
        <v>30</v>
      </c>
      <c r="X33" s="22">
        <f t="shared" si="7"/>
        <v>45</v>
      </c>
      <c r="Y33" s="22">
        <v>3</v>
      </c>
      <c r="Z33" s="22" t="s">
        <v>112</v>
      </c>
    </row>
    <row r="34" spans="1:30" ht="14.45" customHeight="1" x14ac:dyDescent="0.25">
      <c r="A34" s="23"/>
      <c r="B34" s="33" t="s">
        <v>17</v>
      </c>
      <c r="C34" s="62">
        <f>SUM(C33:C33)</f>
        <v>0</v>
      </c>
      <c r="D34" s="166">
        <f>SUM(D33:D33)</f>
        <v>30</v>
      </c>
      <c r="E34" s="62">
        <f>SUM(E33:E33)</f>
        <v>30</v>
      </c>
      <c r="F34" s="26"/>
      <c r="G34" s="34">
        <f t="shared" ref="G34:S34" si="31">SUM(G33:G33)</f>
        <v>45</v>
      </c>
      <c r="H34" s="35">
        <f t="shared" si="31"/>
        <v>0</v>
      </c>
      <c r="I34" s="26">
        <f t="shared" si="31"/>
        <v>0</v>
      </c>
      <c r="J34" s="26">
        <f t="shared" si="31"/>
        <v>0</v>
      </c>
      <c r="K34" s="26">
        <f t="shared" si="31"/>
        <v>0</v>
      </c>
      <c r="L34" s="26">
        <f t="shared" si="31"/>
        <v>0</v>
      </c>
      <c r="M34" s="36">
        <f t="shared" si="31"/>
        <v>0</v>
      </c>
      <c r="N34" s="35">
        <f t="shared" si="31"/>
        <v>0</v>
      </c>
      <c r="O34" s="26">
        <f t="shared" si="31"/>
        <v>30</v>
      </c>
      <c r="P34" s="26">
        <f t="shared" si="31"/>
        <v>3</v>
      </c>
      <c r="Q34" s="26">
        <f t="shared" si="31"/>
        <v>0</v>
      </c>
      <c r="R34" s="26">
        <f t="shared" si="31"/>
        <v>0</v>
      </c>
      <c r="S34" s="36">
        <f t="shared" si="31"/>
        <v>0</v>
      </c>
      <c r="T34" s="37"/>
      <c r="U34" s="38">
        <f>SUM(U33:U33)</f>
        <v>3</v>
      </c>
      <c r="V34" s="26">
        <f>SUM(V33:V33)</f>
        <v>75</v>
      </c>
      <c r="W34" s="26">
        <f>SUM(W33:W33)</f>
        <v>30</v>
      </c>
      <c r="X34" s="26">
        <f>SUM(X33:X33)</f>
        <v>45</v>
      </c>
      <c r="Y34" s="22">
        <v>0</v>
      </c>
      <c r="Z34" s="22">
        <v>0</v>
      </c>
      <c r="AA34" s="22"/>
      <c r="AB34" s="22"/>
      <c r="AC34" s="22"/>
      <c r="AD34" s="22"/>
    </row>
    <row r="35" spans="1:30" ht="15" customHeight="1" x14ac:dyDescent="0.25">
      <c r="A35" s="39" t="s">
        <v>11</v>
      </c>
      <c r="B35" s="49" t="s">
        <v>93</v>
      </c>
      <c r="C35" s="50"/>
      <c r="D35" s="51"/>
      <c r="E35" s="51"/>
      <c r="F35" s="51"/>
      <c r="G35" s="51"/>
      <c r="H35" s="52"/>
      <c r="I35" s="51"/>
      <c r="J35" s="51"/>
      <c r="K35" s="51"/>
      <c r="L35" s="51"/>
      <c r="M35" s="53"/>
      <c r="N35" s="52"/>
      <c r="O35" s="51"/>
      <c r="P35" s="51"/>
      <c r="Q35" s="51"/>
      <c r="R35" s="51"/>
      <c r="S35" s="53"/>
      <c r="T35" s="53"/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</row>
    <row r="36" spans="1:30" x14ac:dyDescent="0.25">
      <c r="A36" s="23">
        <v>1</v>
      </c>
      <c r="B36" s="54" t="s">
        <v>94</v>
      </c>
      <c r="C36" s="25">
        <f t="shared" ref="C36:C37" si="32">H36+K36+N36+Q36</f>
        <v>0</v>
      </c>
      <c r="D36" s="25">
        <f t="shared" ref="D36:D37" si="33">I36+L36+O36+R36</f>
        <v>60</v>
      </c>
      <c r="E36" s="26">
        <f t="shared" ref="E36:E37" si="34">SUM(C36:D36)</f>
        <v>60</v>
      </c>
      <c r="F36" s="27"/>
      <c r="G36" s="55"/>
      <c r="H36" s="23"/>
      <c r="I36" s="29">
        <v>15</v>
      </c>
      <c r="J36" s="30"/>
      <c r="K36" s="29"/>
      <c r="L36" s="29">
        <v>15</v>
      </c>
      <c r="M36" s="47"/>
      <c r="N36" s="23"/>
      <c r="O36" s="29">
        <v>15</v>
      </c>
      <c r="P36" s="30"/>
      <c r="Q36" s="29"/>
      <c r="R36" s="29">
        <v>15</v>
      </c>
      <c r="S36" s="47"/>
      <c r="T36" s="32"/>
      <c r="U36" s="22">
        <f t="shared" ref="U36:U37" si="35">J36+M36+P36+S36</f>
        <v>0</v>
      </c>
      <c r="V36" s="15">
        <f t="shared" ref="V36:V37" si="36">U36*25</f>
        <v>0</v>
      </c>
      <c r="W36" s="22">
        <f>E36</f>
        <v>60</v>
      </c>
      <c r="X36" s="22">
        <f t="shared" ref="X36:X37" si="37">V36-W36</f>
        <v>-60</v>
      </c>
      <c r="Y36" s="136" t="s">
        <v>121</v>
      </c>
      <c r="Z36" s="22" t="s">
        <v>113</v>
      </c>
    </row>
    <row r="37" spans="1:30" x14ac:dyDescent="0.25">
      <c r="A37" s="23"/>
      <c r="B37" s="54"/>
      <c r="C37" s="25">
        <f t="shared" si="32"/>
        <v>0</v>
      </c>
      <c r="D37" s="25">
        <f t="shared" si="33"/>
        <v>0</v>
      </c>
      <c r="E37" s="26">
        <f t="shared" si="34"/>
        <v>0</v>
      </c>
      <c r="F37" s="27"/>
      <c r="G37" s="55"/>
      <c r="H37" s="23"/>
      <c r="I37" s="29"/>
      <c r="J37" s="30"/>
      <c r="K37" s="29"/>
      <c r="L37" s="29"/>
      <c r="M37" s="31"/>
      <c r="N37" s="23"/>
      <c r="O37" s="29"/>
      <c r="P37" s="31"/>
      <c r="Q37" s="29"/>
      <c r="R37" s="29"/>
      <c r="S37" s="31"/>
      <c r="T37" s="32"/>
      <c r="U37" s="22">
        <f t="shared" si="35"/>
        <v>0</v>
      </c>
      <c r="V37" s="15">
        <f t="shared" si="36"/>
        <v>0</v>
      </c>
      <c r="W37" s="22">
        <f>E37</f>
        <v>0</v>
      </c>
      <c r="X37" s="22">
        <f t="shared" si="37"/>
        <v>0</v>
      </c>
      <c r="Y37" s="22">
        <v>0</v>
      </c>
      <c r="Z37" s="22" t="s">
        <v>113</v>
      </c>
    </row>
    <row r="38" spans="1:30" x14ac:dyDescent="0.25">
      <c r="A38" s="23"/>
      <c r="B38" s="33" t="s">
        <v>17</v>
      </c>
      <c r="C38" s="62">
        <f>SUM(C36:C37)</f>
        <v>0</v>
      </c>
      <c r="D38" s="166">
        <f>SUM(D36:D37)</f>
        <v>60</v>
      </c>
      <c r="E38" s="62">
        <f>SUM(E36:E37)</f>
        <v>60</v>
      </c>
      <c r="F38" s="26"/>
      <c r="G38" s="34">
        <f t="shared" ref="G38:S38" si="38">SUM(G36:G37)</f>
        <v>0</v>
      </c>
      <c r="H38" s="35">
        <f t="shared" si="38"/>
        <v>0</v>
      </c>
      <c r="I38" s="26">
        <f t="shared" si="38"/>
        <v>15</v>
      </c>
      <c r="J38" s="26">
        <f t="shared" si="38"/>
        <v>0</v>
      </c>
      <c r="K38" s="26">
        <f t="shared" si="38"/>
        <v>0</v>
      </c>
      <c r="L38" s="26">
        <f t="shared" si="38"/>
        <v>15</v>
      </c>
      <c r="M38" s="36">
        <f t="shared" si="38"/>
        <v>0</v>
      </c>
      <c r="N38" s="35">
        <f t="shared" si="38"/>
        <v>0</v>
      </c>
      <c r="O38" s="26">
        <f t="shared" si="38"/>
        <v>15</v>
      </c>
      <c r="P38" s="26">
        <f t="shared" si="38"/>
        <v>0</v>
      </c>
      <c r="Q38" s="26">
        <f t="shared" si="38"/>
        <v>0</v>
      </c>
      <c r="R38" s="26">
        <f t="shared" si="38"/>
        <v>15</v>
      </c>
      <c r="S38" s="36">
        <f t="shared" si="38"/>
        <v>0</v>
      </c>
      <c r="T38" s="37"/>
      <c r="U38" s="38">
        <f t="shared" ref="U38:X38" si="39">SUM(U36:U37)</f>
        <v>0</v>
      </c>
      <c r="V38" s="26">
        <f t="shared" si="39"/>
        <v>0</v>
      </c>
      <c r="W38" s="26">
        <f t="shared" si="39"/>
        <v>60</v>
      </c>
      <c r="X38" s="26">
        <f t="shared" si="39"/>
        <v>-60</v>
      </c>
      <c r="Y38" s="22">
        <v>0</v>
      </c>
      <c r="Z38" s="22">
        <v>0</v>
      </c>
    </row>
    <row r="39" spans="1:30" x14ac:dyDescent="0.25">
      <c r="A39" s="56" t="s">
        <v>11</v>
      </c>
      <c r="B39" s="49" t="s">
        <v>18</v>
      </c>
      <c r="C39" s="57"/>
      <c r="D39" s="58"/>
      <c r="E39" s="58"/>
      <c r="F39" s="58"/>
      <c r="G39" s="58"/>
      <c r="H39" s="59"/>
      <c r="I39" s="58"/>
      <c r="J39" s="58"/>
      <c r="K39" s="58"/>
      <c r="L39" s="58"/>
      <c r="M39" s="60"/>
      <c r="N39" s="59"/>
      <c r="O39" s="58"/>
      <c r="P39" s="58"/>
      <c r="Q39" s="58"/>
      <c r="R39" s="58"/>
      <c r="S39" s="60"/>
      <c r="T39" s="60"/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</row>
    <row r="40" spans="1:30" x14ac:dyDescent="0.25">
      <c r="A40" s="39">
        <v>1</v>
      </c>
      <c r="B40" s="61" t="s">
        <v>97</v>
      </c>
      <c r="C40" s="25">
        <f t="shared" ref="C40:C43" si="40">H40+K40+N40+Q40</f>
        <v>30</v>
      </c>
      <c r="D40" s="25">
        <f t="shared" ref="D40:D43" si="41">I40+L40+O40+R40</f>
        <v>0</v>
      </c>
      <c r="E40" s="26">
        <f t="shared" si="29"/>
        <v>30</v>
      </c>
      <c r="F40" s="62"/>
      <c r="G40" s="55">
        <f>X40</f>
        <v>20</v>
      </c>
      <c r="H40" s="63">
        <v>30</v>
      </c>
      <c r="I40" s="2"/>
      <c r="J40" s="64">
        <v>2</v>
      </c>
      <c r="K40" s="2"/>
      <c r="L40" s="2"/>
      <c r="M40" s="65"/>
      <c r="N40" s="63"/>
      <c r="O40" s="2"/>
      <c r="P40" s="64"/>
      <c r="Q40" s="2"/>
      <c r="R40" s="2"/>
      <c r="S40" s="65"/>
      <c r="T40" s="66"/>
      <c r="U40" s="22">
        <f t="shared" ref="U40:U41" si="42">J40+M40+P40+S40</f>
        <v>2</v>
      </c>
      <c r="V40" s="15">
        <f t="shared" si="6"/>
        <v>50</v>
      </c>
      <c r="W40" s="22">
        <f>E40</f>
        <v>30</v>
      </c>
      <c r="X40" s="22">
        <f t="shared" ref="X40:X41" si="43">V40-W40</f>
        <v>20</v>
      </c>
      <c r="Y40" s="22">
        <v>1</v>
      </c>
      <c r="Z40" s="22" t="s">
        <v>115</v>
      </c>
    </row>
    <row r="41" spans="1:30" x14ac:dyDescent="0.25">
      <c r="A41" s="39">
        <v>2</v>
      </c>
      <c r="B41" s="61" t="s">
        <v>27</v>
      </c>
      <c r="C41" s="25">
        <f t="shared" si="40"/>
        <v>0</v>
      </c>
      <c r="D41" s="25">
        <f t="shared" si="41"/>
        <v>15</v>
      </c>
      <c r="E41" s="26">
        <f t="shared" si="29"/>
        <v>15</v>
      </c>
      <c r="F41" s="62"/>
      <c r="G41" s="55">
        <f t="shared" ref="G41:G43" si="44">X41</f>
        <v>10</v>
      </c>
      <c r="H41" s="63"/>
      <c r="I41" s="2"/>
      <c r="J41" s="64"/>
      <c r="K41" s="2"/>
      <c r="L41" s="2">
        <v>15</v>
      </c>
      <c r="M41" s="65">
        <v>1</v>
      </c>
      <c r="N41" s="63"/>
      <c r="O41" s="2"/>
      <c r="P41" s="64"/>
      <c r="Q41" s="2"/>
      <c r="R41" s="2"/>
      <c r="S41" s="65"/>
      <c r="T41" s="66"/>
      <c r="U41" s="22">
        <f t="shared" si="42"/>
        <v>1</v>
      </c>
      <c r="V41" s="15">
        <f t="shared" si="6"/>
        <v>25</v>
      </c>
      <c r="W41" s="22">
        <f>E41</f>
        <v>15</v>
      </c>
      <c r="X41" s="22">
        <f t="shared" si="43"/>
        <v>10</v>
      </c>
      <c r="Y41" s="22">
        <v>2</v>
      </c>
      <c r="Z41" s="22" t="s">
        <v>115</v>
      </c>
    </row>
    <row r="42" spans="1:30" ht="22.5" x14ac:dyDescent="0.25">
      <c r="A42" s="39">
        <v>4</v>
      </c>
      <c r="B42" s="61" t="s">
        <v>96</v>
      </c>
      <c r="C42" s="25">
        <f t="shared" si="40"/>
        <v>10</v>
      </c>
      <c r="D42" s="25">
        <f t="shared" si="41"/>
        <v>5</v>
      </c>
      <c r="E42" s="26">
        <f t="shared" si="29"/>
        <v>15</v>
      </c>
      <c r="F42" s="62"/>
      <c r="G42" s="55">
        <f t="shared" si="44"/>
        <v>210</v>
      </c>
      <c r="H42" s="63"/>
      <c r="I42" s="2"/>
      <c r="J42" s="64"/>
      <c r="K42" s="2"/>
      <c r="L42" s="2"/>
      <c r="M42" s="65"/>
      <c r="N42" s="63">
        <v>10</v>
      </c>
      <c r="O42" s="2">
        <v>5</v>
      </c>
      <c r="P42" s="64">
        <v>1</v>
      </c>
      <c r="Q42" s="2"/>
      <c r="R42" s="2"/>
      <c r="S42" s="65">
        <v>8</v>
      </c>
      <c r="T42" s="66"/>
      <c r="U42" s="22">
        <f t="shared" ref="U42:U43" si="45">J42+M42+P42+S42</f>
        <v>9</v>
      </c>
      <c r="V42" s="15">
        <f t="shared" si="6"/>
        <v>225</v>
      </c>
      <c r="W42" s="22">
        <f>E42</f>
        <v>15</v>
      </c>
      <c r="X42" s="22">
        <f t="shared" ref="X42:X43" si="46">V42-W42</f>
        <v>210</v>
      </c>
      <c r="Y42" s="136" t="s">
        <v>122</v>
      </c>
      <c r="Z42" s="22" t="s">
        <v>115</v>
      </c>
    </row>
    <row r="43" spans="1:30" ht="22.5" x14ac:dyDescent="0.25">
      <c r="A43" s="39">
        <v>5</v>
      </c>
      <c r="B43" s="61" t="s">
        <v>95</v>
      </c>
      <c r="C43" s="25">
        <f t="shared" si="40"/>
        <v>0</v>
      </c>
      <c r="D43" s="25">
        <f t="shared" si="41"/>
        <v>0</v>
      </c>
      <c r="E43" s="26">
        <f t="shared" si="29"/>
        <v>0</v>
      </c>
      <c r="F43" s="62" t="s">
        <v>53</v>
      </c>
      <c r="G43" s="55">
        <f t="shared" si="44"/>
        <v>250</v>
      </c>
      <c r="H43" s="63"/>
      <c r="I43" s="2"/>
      <c r="J43" s="64"/>
      <c r="K43" s="2"/>
      <c r="L43" s="2"/>
      <c r="M43" s="65"/>
      <c r="N43" s="63"/>
      <c r="O43" s="2"/>
      <c r="P43" s="64"/>
      <c r="Q43" s="2"/>
      <c r="R43" s="2"/>
      <c r="S43" s="65">
        <v>10</v>
      </c>
      <c r="T43" s="66"/>
      <c r="U43" s="22">
        <f t="shared" si="45"/>
        <v>10</v>
      </c>
      <c r="V43" s="15">
        <f t="shared" si="6"/>
        <v>250</v>
      </c>
      <c r="W43" s="22">
        <f>E43</f>
        <v>0</v>
      </c>
      <c r="X43" s="22">
        <f t="shared" si="46"/>
        <v>250</v>
      </c>
      <c r="Y43" s="22">
        <v>4</v>
      </c>
      <c r="Z43" s="22" t="s">
        <v>115</v>
      </c>
    </row>
    <row r="44" spans="1:30" x14ac:dyDescent="0.25">
      <c r="A44" s="39"/>
      <c r="B44" s="67" t="s">
        <v>17</v>
      </c>
      <c r="C44" s="62">
        <f>SUM(C40:C43)</f>
        <v>40</v>
      </c>
      <c r="D44" s="62">
        <f>SUM(D40:D43)</f>
        <v>20</v>
      </c>
      <c r="E44" s="62">
        <f>SUM(E40:E43)</f>
        <v>60</v>
      </c>
      <c r="F44" s="26"/>
      <c r="G44" s="34">
        <f t="shared" ref="G44:S44" si="47">SUM(G40:G43)</f>
        <v>490</v>
      </c>
      <c r="H44" s="35">
        <f t="shared" si="47"/>
        <v>30</v>
      </c>
      <c r="I44" s="26">
        <f t="shared" si="47"/>
        <v>0</v>
      </c>
      <c r="J44" s="26">
        <f t="shared" si="47"/>
        <v>2</v>
      </c>
      <c r="K44" s="26">
        <f t="shared" si="47"/>
        <v>0</v>
      </c>
      <c r="L44" s="26">
        <f t="shared" si="47"/>
        <v>15</v>
      </c>
      <c r="M44" s="36">
        <f t="shared" si="47"/>
        <v>1</v>
      </c>
      <c r="N44" s="35">
        <f t="shared" si="47"/>
        <v>10</v>
      </c>
      <c r="O44" s="26">
        <f t="shared" si="47"/>
        <v>5</v>
      </c>
      <c r="P44" s="26">
        <f t="shared" si="47"/>
        <v>1</v>
      </c>
      <c r="Q44" s="26">
        <f t="shared" si="47"/>
        <v>0</v>
      </c>
      <c r="R44" s="26">
        <f t="shared" si="47"/>
        <v>0</v>
      </c>
      <c r="S44" s="36">
        <f t="shared" si="47"/>
        <v>18</v>
      </c>
      <c r="T44" s="37"/>
      <c r="U44" s="38">
        <f>SUM(U40:U43)</f>
        <v>22</v>
      </c>
      <c r="V44" s="26">
        <f>SUM(V40:V43)</f>
        <v>550</v>
      </c>
      <c r="W44" s="26">
        <f>SUM(W40:W43)</f>
        <v>60</v>
      </c>
      <c r="X44" s="26">
        <f>SUM(X40:X43)</f>
        <v>490</v>
      </c>
      <c r="Y44" s="22">
        <v>0</v>
      </c>
      <c r="Z44" s="22">
        <v>0</v>
      </c>
    </row>
    <row r="45" spans="1:30" x14ac:dyDescent="0.25">
      <c r="A45" s="68" t="s">
        <v>13</v>
      </c>
      <c r="B45" s="49" t="s">
        <v>19</v>
      </c>
      <c r="C45" s="69" t="s">
        <v>12</v>
      </c>
      <c r="D45" s="70"/>
      <c r="E45" s="70"/>
      <c r="F45" s="70"/>
      <c r="G45" s="70"/>
      <c r="H45" s="71"/>
      <c r="I45" s="70"/>
      <c r="J45" s="70"/>
      <c r="K45" s="70"/>
      <c r="L45" s="70"/>
      <c r="M45" s="72"/>
      <c r="N45" s="71"/>
      <c r="O45" s="70"/>
      <c r="P45" s="70"/>
      <c r="Q45" s="70"/>
      <c r="R45" s="70"/>
      <c r="S45" s="72"/>
      <c r="T45" s="72"/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</row>
    <row r="46" spans="1:30" ht="38.25" customHeight="1" x14ac:dyDescent="0.25">
      <c r="A46" s="39">
        <v>1</v>
      </c>
      <c r="B46" s="61" t="s">
        <v>142</v>
      </c>
      <c r="C46" s="69"/>
      <c r="D46" s="25">
        <v>400</v>
      </c>
      <c r="E46" s="172">
        <v>400</v>
      </c>
      <c r="F46" s="73"/>
      <c r="G46" s="55">
        <f>X46</f>
        <v>0</v>
      </c>
      <c r="H46" s="63"/>
      <c r="I46" s="2"/>
      <c r="J46" s="74"/>
      <c r="K46" s="75"/>
      <c r="L46" s="2"/>
      <c r="M46" s="76">
        <v>7</v>
      </c>
      <c r="N46" s="77"/>
      <c r="O46" s="2"/>
      <c r="P46" s="173">
        <v>8</v>
      </c>
      <c r="Q46" s="75"/>
      <c r="R46" s="2"/>
      <c r="S46" s="174">
        <v>1</v>
      </c>
      <c r="T46" s="78"/>
      <c r="U46" s="22">
        <f>J46+M46+P46+S46</f>
        <v>16</v>
      </c>
      <c r="V46" s="15">
        <f t="shared" si="6"/>
        <v>400</v>
      </c>
      <c r="W46" s="22">
        <f>E46</f>
        <v>400</v>
      </c>
      <c r="X46" s="22">
        <f t="shared" ref="X46" si="48">V46-W46</f>
        <v>0</v>
      </c>
      <c r="Y46" s="22">
        <v>2</v>
      </c>
      <c r="Z46" s="22" t="s">
        <v>116</v>
      </c>
    </row>
    <row r="47" spans="1:30" x14ac:dyDescent="0.25">
      <c r="A47" s="39"/>
      <c r="B47" s="67" t="s">
        <v>152</v>
      </c>
      <c r="C47" s="81"/>
      <c r="D47" s="81">
        <v>400</v>
      </c>
      <c r="E47" s="81">
        <v>400</v>
      </c>
      <c r="F47" s="81"/>
      <c r="G47" s="81">
        <f t="shared" ref="G47:S47" si="49">SUM(G46:G46)</f>
        <v>0</v>
      </c>
      <c r="H47" s="148">
        <f t="shared" si="49"/>
        <v>0</v>
      </c>
      <c r="I47" s="81">
        <f t="shared" si="49"/>
        <v>0</v>
      </c>
      <c r="J47" s="81">
        <f t="shared" si="49"/>
        <v>0</v>
      </c>
      <c r="K47" s="81">
        <f t="shared" si="49"/>
        <v>0</v>
      </c>
      <c r="L47" s="81">
        <f t="shared" si="49"/>
        <v>0</v>
      </c>
      <c r="M47" s="140">
        <f t="shared" si="49"/>
        <v>7</v>
      </c>
      <c r="N47" s="148">
        <f t="shared" si="49"/>
        <v>0</v>
      </c>
      <c r="O47" s="81">
        <f t="shared" si="49"/>
        <v>0</v>
      </c>
      <c r="P47" s="81">
        <f t="shared" si="49"/>
        <v>8</v>
      </c>
      <c r="Q47" s="81">
        <f t="shared" si="49"/>
        <v>0</v>
      </c>
      <c r="R47" s="81">
        <f t="shared" si="49"/>
        <v>0</v>
      </c>
      <c r="S47" s="140">
        <f t="shared" si="49"/>
        <v>1</v>
      </c>
      <c r="T47" s="149"/>
      <c r="U47" s="80">
        <f>SUM(U46:U46)</f>
        <v>16</v>
      </c>
      <c r="V47" s="81">
        <f>SUM(V46:V46)</f>
        <v>400</v>
      </c>
      <c r="W47" s="81">
        <f>SUM(W46:W46)</f>
        <v>400</v>
      </c>
      <c r="X47" s="81">
        <f>SUM(X46:X46)</f>
        <v>0</v>
      </c>
      <c r="Y47" s="22">
        <v>0</v>
      </c>
      <c r="Z47" s="22">
        <v>0</v>
      </c>
    </row>
    <row r="48" spans="1:30" x14ac:dyDescent="0.25">
      <c r="A48" s="164"/>
      <c r="B48" s="168" t="s">
        <v>148</v>
      </c>
      <c r="C48" s="169">
        <f>C15+C31+C34+C38+C44+C47</f>
        <v>380</v>
      </c>
      <c r="D48" s="169">
        <f t="shared" ref="D48:E48" si="50">D15+D31+D34+D38+D44+D47</f>
        <v>685</v>
      </c>
      <c r="E48" s="169">
        <f t="shared" si="50"/>
        <v>1065</v>
      </c>
      <c r="F48" s="80"/>
      <c r="G48" s="80"/>
      <c r="H48" s="148"/>
      <c r="I48" s="80"/>
      <c r="J48" s="80"/>
      <c r="K48" s="80"/>
      <c r="L48" s="80"/>
      <c r="M48" s="149"/>
      <c r="N48" s="148"/>
      <c r="O48" s="80"/>
      <c r="P48" s="80"/>
      <c r="Q48" s="80"/>
      <c r="R48" s="80"/>
      <c r="S48" s="149"/>
      <c r="T48" s="149"/>
      <c r="U48" s="167"/>
      <c r="V48" s="167"/>
      <c r="W48" s="167"/>
      <c r="X48" s="167"/>
    </row>
    <row r="49" spans="1:26" x14ac:dyDescent="0.25">
      <c r="A49" s="82" t="s">
        <v>16</v>
      </c>
      <c r="B49" s="83" t="s">
        <v>26</v>
      </c>
      <c r="C49" s="84" t="s">
        <v>10</v>
      </c>
      <c r="D49" s="85"/>
      <c r="E49" s="85"/>
      <c r="F49" s="85"/>
      <c r="G49" s="85"/>
      <c r="H49" s="86"/>
      <c r="I49" s="85"/>
      <c r="J49" s="85"/>
      <c r="K49" s="85"/>
      <c r="L49" s="85"/>
      <c r="M49" s="87"/>
      <c r="N49" s="86"/>
      <c r="O49" s="85"/>
      <c r="P49" s="85"/>
      <c r="Q49" s="85"/>
      <c r="R49" s="85"/>
      <c r="S49" s="87"/>
      <c r="T49" s="87"/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</row>
    <row r="50" spans="1:26" x14ac:dyDescent="0.25">
      <c r="A50" s="88"/>
      <c r="B50" s="85" t="s">
        <v>33</v>
      </c>
      <c r="C50" s="89"/>
      <c r="D50" s="89"/>
      <c r="E50" s="89"/>
      <c r="F50" s="89"/>
      <c r="G50" s="89"/>
      <c r="H50" s="88"/>
      <c r="I50" s="89"/>
      <c r="J50" s="89"/>
      <c r="K50" s="89"/>
      <c r="L50" s="89"/>
      <c r="M50" s="90"/>
      <c r="N50" s="88"/>
      <c r="O50" s="89"/>
      <c r="P50" s="89"/>
      <c r="Q50" s="89"/>
      <c r="R50" s="89"/>
      <c r="S50" s="90"/>
      <c r="T50" s="91"/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</row>
    <row r="51" spans="1:26" s="97" customFormat="1" x14ac:dyDescent="0.25">
      <c r="A51" s="63">
        <v>1</v>
      </c>
      <c r="B51" s="92" t="s">
        <v>55</v>
      </c>
      <c r="C51" s="25">
        <f t="shared" ref="C51" si="51">H51+K51+N51+Q51</f>
        <v>10</v>
      </c>
      <c r="D51" s="129">
        <f>I51+L51+O51+R51</f>
        <v>20</v>
      </c>
      <c r="E51" s="26">
        <f t="shared" si="29"/>
        <v>30</v>
      </c>
      <c r="F51" s="27" t="s">
        <v>53</v>
      </c>
      <c r="G51" s="55">
        <f>X51</f>
        <v>45</v>
      </c>
      <c r="H51" s="63"/>
      <c r="I51" s="2"/>
      <c r="J51" s="93"/>
      <c r="K51" s="2">
        <v>10</v>
      </c>
      <c r="L51" s="2">
        <v>20</v>
      </c>
      <c r="M51" s="31">
        <v>3</v>
      </c>
      <c r="N51" s="94"/>
      <c r="O51" s="95"/>
      <c r="P51" s="93"/>
      <c r="Q51" s="96"/>
      <c r="R51" s="95"/>
      <c r="S51" s="31"/>
      <c r="T51" s="32" t="s">
        <v>135</v>
      </c>
      <c r="U51" s="22">
        <f t="shared" ref="U51:U62" si="52">J51+M51+P51+S51</f>
        <v>3</v>
      </c>
      <c r="V51" s="15">
        <f t="shared" si="6"/>
        <v>75</v>
      </c>
      <c r="W51" s="22">
        <f>E51</f>
        <v>30</v>
      </c>
      <c r="X51" s="22">
        <f t="shared" si="7"/>
        <v>45</v>
      </c>
      <c r="Y51" s="131">
        <v>2</v>
      </c>
      <c r="Z51" s="131" t="s">
        <v>117</v>
      </c>
    </row>
    <row r="52" spans="1:26" s="97" customFormat="1" x14ac:dyDescent="0.25">
      <c r="A52" s="63">
        <v>2</v>
      </c>
      <c r="B52" s="92" t="s">
        <v>56</v>
      </c>
      <c r="C52" s="25">
        <f t="shared" ref="C52:C62" si="53">H52+K52+N52+Q52</f>
        <v>20</v>
      </c>
      <c r="D52" s="129">
        <f t="shared" ref="D52:D62" si="54">I52+L52+O52+R52</f>
        <v>30</v>
      </c>
      <c r="E52" s="26">
        <f t="shared" ref="E52:E62" si="55">SUM(C52:D52)</f>
        <v>50</v>
      </c>
      <c r="F52" s="27"/>
      <c r="G52" s="55">
        <f t="shared" ref="G52:G62" si="56">X52</f>
        <v>25</v>
      </c>
      <c r="H52" s="63"/>
      <c r="I52" s="2"/>
      <c r="J52" s="93"/>
      <c r="K52" s="2">
        <v>20</v>
      </c>
      <c r="L52" s="2">
        <v>30</v>
      </c>
      <c r="M52" s="31">
        <v>3</v>
      </c>
      <c r="N52" s="94"/>
      <c r="O52" s="95"/>
      <c r="P52" s="93"/>
      <c r="Q52" s="96"/>
      <c r="R52" s="95"/>
      <c r="S52" s="31"/>
      <c r="T52" s="32" t="s">
        <v>135</v>
      </c>
      <c r="U52" s="22">
        <f t="shared" si="52"/>
        <v>3</v>
      </c>
      <c r="V52" s="15">
        <f t="shared" si="6"/>
        <v>75</v>
      </c>
      <c r="W52" s="22">
        <f>E52</f>
        <v>50</v>
      </c>
      <c r="X52" s="22">
        <f t="shared" si="7"/>
        <v>25</v>
      </c>
      <c r="Y52" s="131">
        <v>2</v>
      </c>
      <c r="Z52" s="131" t="s">
        <v>117</v>
      </c>
    </row>
    <row r="53" spans="1:26" s="97" customFormat="1" ht="23.45" customHeight="1" x14ac:dyDescent="0.25">
      <c r="A53" s="63">
        <v>3</v>
      </c>
      <c r="B53" s="92" t="s">
        <v>57</v>
      </c>
      <c r="C53" s="25">
        <f t="shared" si="53"/>
        <v>0</v>
      </c>
      <c r="D53" s="129">
        <f t="shared" si="54"/>
        <v>60</v>
      </c>
      <c r="E53" s="26">
        <f t="shared" si="55"/>
        <v>60</v>
      </c>
      <c r="F53" s="27"/>
      <c r="G53" s="55">
        <f t="shared" si="56"/>
        <v>40</v>
      </c>
      <c r="H53" s="63"/>
      <c r="I53" s="2"/>
      <c r="J53" s="93"/>
      <c r="K53" s="2"/>
      <c r="L53" s="2">
        <v>60</v>
      </c>
      <c r="M53" s="31">
        <v>4</v>
      </c>
      <c r="N53" s="63"/>
      <c r="O53" s="2"/>
      <c r="P53" s="93"/>
      <c r="Q53" s="63"/>
      <c r="R53" s="2"/>
      <c r="S53" s="31"/>
      <c r="T53" s="32" t="s">
        <v>135</v>
      </c>
      <c r="U53" s="22">
        <f t="shared" si="52"/>
        <v>4</v>
      </c>
      <c r="V53" s="15">
        <f t="shared" si="6"/>
        <v>100</v>
      </c>
      <c r="W53" s="22">
        <f>E53</f>
        <v>60</v>
      </c>
      <c r="X53" s="22">
        <f t="shared" si="7"/>
        <v>40</v>
      </c>
      <c r="Y53" s="131">
        <v>2</v>
      </c>
      <c r="Z53" s="131" t="s">
        <v>117</v>
      </c>
    </row>
    <row r="54" spans="1:26" s="97" customFormat="1" x14ac:dyDescent="0.25">
      <c r="A54" s="63">
        <v>4</v>
      </c>
      <c r="B54" s="92" t="s">
        <v>58</v>
      </c>
      <c r="C54" s="25">
        <f t="shared" si="53"/>
        <v>10</v>
      </c>
      <c r="D54" s="129">
        <f t="shared" si="54"/>
        <v>15</v>
      </c>
      <c r="E54" s="26">
        <f t="shared" si="55"/>
        <v>25</v>
      </c>
      <c r="F54" s="27"/>
      <c r="G54" s="55">
        <f t="shared" si="56"/>
        <v>50</v>
      </c>
      <c r="H54" s="63"/>
      <c r="I54" s="2"/>
      <c r="J54" s="93"/>
      <c r="K54" s="2">
        <v>10</v>
      </c>
      <c r="L54" s="2">
        <v>15</v>
      </c>
      <c r="M54" s="31">
        <v>3</v>
      </c>
      <c r="N54" s="63"/>
      <c r="O54" s="2"/>
      <c r="P54" s="93"/>
      <c r="Q54" s="1"/>
      <c r="R54" s="2"/>
      <c r="S54" s="31"/>
      <c r="T54" s="32" t="s">
        <v>135</v>
      </c>
      <c r="U54" s="22">
        <f t="shared" ref="U54:U61" si="57">J54+M54+P54+S54</f>
        <v>3</v>
      </c>
      <c r="V54" s="15">
        <f t="shared" si="6"/>
        <v>75</v>
      </c>
      <c r="W54" s="22">
        <f t="shared" ref="W54:W61" si="58">E54</f>
        <v>25</v>
      </c>
      <c r="X54" s="22">
        <f t="shared" ref="X54:X61" si="59">V54-W54</f>
        <v>50</v>
      </c>
      <c r="Y54" s="131">
        <v>2</v>
      </c>
      <c r="Z54" s="131" t="s">
        <v>117</v>
      </c>
    </row>
    <row r="55" spans="1:26" s="97" customFormat="1" x14ac:dyDescent="0.25">
      <c r="A55" s="63">
        <v>5</v>
      </c>
      <c r="B55" s="92" t="s">
        <v>59</v>
      </c>
      <c r="C55" s="25">
        <f t="shared" si="53"/>
        <v>10</v>
      </c>
      <c r="D55" s="129">
        <f t="shared" si="54"/>
        <v>25</v>
      </c>
      <c r="E55" s="26">
        <f t="shared" si="55"/>
        <v>35</v>
      </c>
      <c r="F55" s="27" t="s">
        <v>53</v>
      </c>
      <c r="G55" s="55">
        <f t="shared" si="56"/>
        <v>65</v>
      </c>
      <c r="H55" s="63"/>
      <c r="I55" s="2"/>
      <c r="J55" s="93"/>
      <c r="K55" s="2"/>
      <c r="L55" s="2"/>
      <c r="M55" s="31"/>
      <c r="N55" s="63">
        <v>10</v>
      </c>
      <c r="O55" s="2">
        <v>25</v>
      </c>
      <c r="P55" s="93">
        <v>4</v>
      </c>
      <c r="Q55" s="1"/>
      <c r="R55" s="2"/>
      <c r="S55" s="31"/>
      <c r="T55" s="32" t="s">
        <v>135</v>
      </c>
      <c r="U55" s="22">
        <f t="shared" si="57"/>
        <v>4</v>
      </c>
      <c r="V55" s="15">
        <f t="shared" si="6"/>
        <v>100</v>
      </c>
      <c r="W55" s="22">
        <f t="shared" si="58"/>
        <v>35</v>
      </c>
      <c r="X55" s="22">
        <f t="shared" si="59"/>
        <v>65</v>
      </c>
      <c r="Y55" s="131">
        <v>3</v>
      </c>
      <c r="Z55" s="131" t="s">
        <v>117</v>
      </c>
    </row>
    <row r="56" spans="1:26" s="97" customFormat="1" ht="22.5" x14ac:dyDescent="0.25">
      <c r="A56" s="63">
        <v>6</v>
      </c>
      <c r="B56" s="92" t="s">
        <v>60</v>
      </c>
      <c r="C56" s="25">
        <f t="shared" si="53"/>
        <v>10</v>
      </c>
      <c r="D56" s="129">
        <f t="shared" si="54"/>
        <v>30</v>
      </c>
      <c r="E56" s="26">
        <f t="shared" si="55"/>
        <v>40</v>
      </c>
      <c r="F56" s="27"/>
      <c r="G56" s="55">
        <f t="shared" si="56"/>
        <v>60</v>
      </c>
      <c r="H56" s="63"/>
      <c r="I56" s="2"/>
      <c r="J56" s="93"/>
      <c r="K56" s="2"/>
      <c r="L56" s="2"/>
      <c r="M56" s="31"/>
      <c r="N56" s="63">
        <v>10</v>
      </c>
      <c r="O56" s="2">
        <v>30</v>
      </c>
      <c r="P56" s="93">
        <v>4</v>
      </c>
      <c r="Q56" s="1"/>
      <c r="R56" s="2"/>
      <c r="S56" s="31"/>
      <c r="T56" s="32" t="s">
        <v>135</v>
      </c>
      <c r="U56" s="22">
        <f t="shared" si="57"/>
        <v>4</v>
      </c>
      <c r="V56" s="15">
        <f t="shared" si="6"/>
        <v>100</v>
      </c>
      <c r="W56" s="22">
        <f t="shared" si="58"/>
        <v>40</v>
      </c>
      <c r="X56" s="22">
        <f t="shared" si="59"/>
        <v>60</v>
      </c>
      <c r="Y56" s="131">
        <v>3</v>
      </c>
      <c r="Z56" s="131" t="s">
        <v>117</v>
      </c>
    </row>
    <row r="57" spans="1:26" s="97" customFormat="1" ht="22.5" x14ac:dyDescent="0.25">
      <c r="A57" s="63">
        <v>7</v>
      </c>
      <c r="B57" s="92" t="s">
        <v>61</v>
      </c>
      <c r="C57" s="25">
        <f t="shared" si="53"/>
        <v>10</v>
      </c>
      <c r="D57" s="129">
        <f t="shared" si="54"/>
        <v>10</v>
      </c>
      <c r="E57" s="26">
        <f t="shared" si="55"/>
        <v>20</v>
      </c>
      <c r="F57" s="27"/>
      <c r="G57" s="55">
        <f t="shared" si="56"/>
        <v>30</v>
      </c>
      <c r="H57" s="63"/>
      <c r="I57" s="2"/>
      <c r="J57" s="93"/>
      <c r="K57" s="2"/>
      <c r="L57" s="2"/>
      <c r="M57" s="31"/>
      <c r="N57" s="63">
        <v>10</v>
      </c>
      <c r="O57" s="2">
        <v>10</v>
      </c>
      <c r="P57" s="93">
        <v>2</v>
      </c>
      <c r="Q57" s="1"/>
      <c r="R57" s="2"/>
      <c r="S57" s="31"/>
      <c r="T57" s="32" t="s">
        <v>135</v>
      </c>
      <c r="U57" s="22">
        <f t="shared" si="57"/>
        <v>2</v>
      </c>
      <c r="V57" s="15">
        <f t="shared" si="6"/>
        <v>50</v>
      </c>
      <c r="W57" s="22">
        <f t="shared" si="58"/>
        <v>20</v>
      </c>
      <c r="X57" s="22">
        <f t="shared" si="59"/>
        <v>30</v>
      </c>
      <c r="Y57" s="131">
        <v>3</v>
      </c>
      <c r="Z57" s="131" t="s">
        <v>117</v>
      </c>
    </row>
    <row r="58" spans="1:26" s="97" customFormat="1" ht="22.5" x14ac:dyDescent="0.25">
      <c r="A58" s="63">
        <v>8</v>
      </c>
      <c r="B58" s="92" t="s">
        <v>62</v>
      </c>
      <c r="C58" s="25">
        <f t="shared" si="53"/>
        <v>10</v>
      </c>
      <c r="D58" s="129">
        <f t="shared" si="54"/>
        <v>20</v>
      </c>
      <c r="E58" s="26">
        <f t="shared" si="55"/>
        <v>30</v>
      </c>
      <c r="F58" s="27"/>
      <c r="G58" s="55">
        <f t="shared" si="56"/>
        <v>20</v>
      </c>
      <c r="H58" s="63"/>
      <c r="I58" s="2"/>
      <c r="J58" s="93"/>
      <c r="K58" s="2"/>
      <c r="L58" s="2"/>
      <c r="M58" s="31"/>
      <c r="N58" s="63">
        <v>10</v>
      </c>
      <c r="O58" s="2">
        <v>20</v>
      </c>
      <c r="P58" s="93">
        <v>2</v>
      </c>
      <c r="Q58" s="1"/>
      <c r="R58" s="2"/>
      <c r="S58" s="31"/>
      <c r="T58" s="32" t="s">
        <v>135</v>
      </c>
      <c r="U58" s="22">
        <f t="shared" si="57"/>
        <v>2</v>
      </c>
      <c r="V58" s="15">
        <f t="shared" si="6"/>
        <v>50</v>
      </c>
      <c r="W58" s="22">
        <f t="shared" si="58"/>
        <v>30</v>
      </c>
      <c r="X58" s="22">
        <f t="shared" si="59"/>
        <v>20</v>
      </c>
      <c r="Y58" s="131">
        <v>3</v>
      </c>
      <c r="Z58" s="131" t="s">
        <v>117</v>
      </c>
    </row>
    <row r="59" spans="1:26" s="97" customFormat="1" ht="22.5" x14ac:dyDescent="0.25">
      <c r="A59" s="63">
        <v>9</v>
      </c>
      <c r="B59" s="92" t="s">
        <v>63</v>
      </c>
      <c r="C59" s="25">
        <f t="shared" si="53"/>
        <v>10</v>
      </c>
      <c r="D59" s="129">
        <f t="shared" si="54"/>
        <v>20</v>
      </c>
      <c r="E59" s="26">
        <f t="shared" si="55"/>
        <v>30</v>
      </c>
      <c r="F59" s="27"/>
      <c r="G59" s="55">
        <f t="shared" si="56"/>
        <v>45</v>
      </c>
      <c r="H59" s="63"/>
      <c r="I59" s="2"/>
      <c r="J59" s="93"/>
      <c r="K59" s="2"/>
      <c r="L59" s="2"/>
      <c r="M59" s="31"/>
      <c r="N59" s="63"/>
      <c r="O59" s="2"/>
      <c r="P59" s="93"/>
      <c r="Q59" s="1">
        <v>10</v>
      </c>
      <c r="R59" s="2">
        <v>20</v>
      </c>
      <c r="S59" s="31">
        <v>3</v>
      </c>
      <c r="T59" s="32" t="s">
        <v>135</v>
      </c>
      <c r="U59" s="22">
        <f t="shared" si="57"/>
        <v>3</v>
      </c>
      <c r="V59" s="15">
        <f t="shared" si="6"/>
        <v>75</v>
      </c>
      <c r="W59" s="22">
        <f t="shared" si="58"/>
        <v>30</v>
      </c>
      <c r="X59" s="22">
        <f t="shared" si="59"/>
        <v>45</v>
      </c>
      <c r="Y59" s="131">
        <v>4</v>
      </c>
      <c r="Z59" s="131" t="s">
        <v>117</v>
      </c>
    </row>
    <row r="60" spans="1:26" s="97" customFormat="1" ht="22.5" x14ac:dyDescent="0.25">
      <c r="A60" s="63">
        <v>10</v>
      </c>
      <c r="B60" s="92" t="s">
        <v>64</v>
      </c>
      <c r="C60" s="25">
        <f t="shared" si="53"/>
        <v>5</v>
      </c>
      <c r="D60" s="129">
        <f t="shared" si="54"/>
        <v>30</v>
      </c>
      <c r="E60" s="26">
        <f t="shared" si="55"/>
        <v>35</v>
      </c>
      <c r="F60" s="27"/>
      <c r="G60" s="55">
        <f t="shared" si="56"/>
        <v>15</v>
      </c>
      <c r="H60" s="63"/>
      <c r="I60" s="2"/>
      <c r="J60" s="93"/>
      <c r="K60" s="2"/>
      <c r="L60" s="2"/>
      <c r="M60" s="31"/>
      <c r="N60" s="63"/>
      <c r="O60" s="2"/>
      <c r="P60" s="93"/>
      <c r="Q60" s="1">
        <v>5</v>
      </c>
      <c r="R60" s="2">
        <v>30</v>
      </c>
      <c r="S60" s="31">
        <v>2</v>
      </c>
      <c r="T60" s="32" t="s">
        <v>135</v>
      </c>
      <c r="U60" s="22">
        <f t="shared" si="57"/>
        <v>2</v>
      </c>
      <c r="V60" s="15">
        <f t="shared" si="6"/>
        <v>50</v>
      </c>
      <c r="W60" s="22">
        <f t="shared" si="58"/>
        <v>35</v>
      </c>
      <c r="X60" s="22">
        <f t="shared" si="59"/>
        <v>15</v>
      </c>
      <c r="Y60" s="131">
        <v>4</v>
      </c>
      <c r="Z60" s="131" t="s">
        <v>117</v>
      </c>
    </row>
    <row r="61" spans="1:26" s="97" customFormat="1" x14ac:dyDescent="0.25">
      <c r="A61" s="63">
        <v>11</v>
      </c>
      <c r="B61" s="92" t="s">
        <v>65</v>
      </c>
      <c r="C61" s="25">
        <f t="shared" si="53"/>
        <v>10</v>
      </c>
      <c r="D61" s="129">
        <f t="shared" si="54"/>
        <v>20</v>
      </c>
      <c r="E61" s="26">
        <f t="shared" si="55"/>
        <v>30</v>
      </c>
      <c r="F61" s="27"/>
      <c r="G61" s="55">
        <f t="shared" si="56"/>
        <v>45</v>
      </c>
      <c r="H61" s="63"/>
      <c r="I61" s="2"/>
      <c r="J61" s="93"/>
      <c r="K61" s="2"/>
      <c r="L61" s="2"/>
      <c r="M61" s="31"/>
      <c r="N61" s="63"/>
      <c r="O61" s="2"/>
      <c r="P61" s="93"/>
      <c r="Q61" s="1">
        <v>10</v>
      </c>
      <c r="R61" s="2">
        <v>20</v>
      </c>
      <c r="S61" s="31">
        <v>3</v>
      </c>
      <c r="T61" s="32" t="s">
        <v>135</v>
      </c>
      <c r="U61" s="22">
        <f t="shared" si="57"/>
        <v>3</v>
      </c>
      <c r="V61" s="15">
        <f t="shared" si="6"/>
        <v>75</v>
      </c>
      <c r="W61" s="22">
        <f t="shared" si="58"/>
        <v>30</v>
      </c>
      <c r="X61" s="22">
        <f t="shared" si="59"/>
        <v>45</v>
      </c>
      <c r="Y61" s="131">
        <v>4</v>
      </c>
      <c r="Z61" s="131" t="s">
        <v>117</v>
      </c>
    </row>
    <row r="62" spans="1:26" s="97" customFormat="1" x14ac:dyDescent="0.25">
      <c r="A62" s="63"/>
      <c r="B62" s="98"/>
      <c r="C62" s="25">
        <f t="shared" si="53"/>
        <v>0</v>
      </c>
      <c r="D62" s="129">
        <f t="shared" si="54"/>
        <v>0</v>
      </c>
      <c r="E62" s="26">
        <f t="shared" si="55"/>
        <v>0</v>
      </c>
      <c r="F62" s="27"/>
      <c r="G62" s="55">
        <f t="shared" si="56"/>
        <v>0</v>
      </c>
      <c r="H62" s="63"/>
      <c r="I62" s="2"/>
      <c r="J62" s="93"/>
      <c r="K62" s="2"/>
      <c r="L62" s="2"/>
      <c r="M62" s="31"/>
      <c r="N62" s="63"/>
      <c r="O62" s="2"/>
      <c r="P62" s="93"/>
      <c r="Q62" s="2"/>
      <c r="R62" s="2"/>
      <c r="S62" s="31"/>
      <c r="T62" s="32"/>
      <c r="U62" s="22">
        <f t="shared" si="52"/>
        <v>0</v>
      </c>
      <c r="V62" s="15">
        <f t="shared" si="6"/>
        <v>0</v>
      </c>
      <c r="W62" s="22">
        <f>E62</f>
        <v>0</v>
      </c>
      <c r="X62" s="22">
        <f t="shared" si="7"/>
        <v>0</v>
      </c>
      <c r="Y62" s="22">
        <v>0</v>
      </c>
      <c r="Z62" s="22">
        <v>0</v>
      </c>
    </row>
    <row r="63" spans="1:26" x14ac:dyDescent="0.25">
      <c r="A63" s="100"/>
      <c r="B63" s="101" t="s">
        <v>17</v>
      </c>
      <c r="C63" s="26">
        <f>SUM(C51:C62)</f>
        <v>105</v>
      </c>
      <c r="D63" s="34">
        <f>SUM(D51:D62)</f>
        <v>280</v>
      </c>
      <c r="E63" s="26">
        <f t="shared" si="29"/>
        <v>385</v>
      </c>
      <c r="F63" s="102"/>
      <c r="G63" s="34">
        <f>SUM(G51:G62)</f>
        <v>440</v>
      </c>
      <c r="H63" s="63">
        <f>SUM(H51:H62)</f>
        <v>0</v>
      </c>
      <c r="I63" s="63">
        <f t="shared" ref="I63:M63" si="60">SUM(I51:I62)</f>
        <v>0</v>
      </c>
      <c r="J63" s="63">
        <f t="shared" si="60"/>
        <v>0</v>
      </c>
      <c r="K63" s="63">
        <f t="shared" si="60"/>
        <v>40</v>
      </c>
      <c r="L63" s="63">
        <f t="shared" si="60"/>
        <v>125</v>
      </c>
      <c r="M63" s="63">
        <f t="shared" si="60"/>
        <v>13</v>
      </c>
      <c r="N63" s="63">
        <f>SUM(N51:N62)</f>
        <v>40</v>
      </c>
      <c r="O63" s="63">
        <f t="shared" ref="O63" si="61">SUM(O51:O62)</f>
        <v>85</v>
      </c>
      <c r="P63" s="63">
        <f t="shared" ref="P63" si="62">SUM(P51:P62)</f>
        <v>12</v>
      </c>
      <c r="Q63" s="63">
        <f t="shared" ref="Q63" si="63">SUM(Q51:Q62)</f>
        <v>25</v>
      </c>
      <c r="R63" s="63">
        <f t="shared" ref="R63" si="64">SUM(R51:R62)</f>
        <v>70</v>
      </c>
      <c r="S63" s="63">
        <f t="shared" ref="S63" si="65">SUM(S51:S62)</f>
        <v>8</v>
      </c>
      <c r="T63" s="103"/>
      <c r="U63" s="1">
        <f t="shared" ref="U63:X63" si="66">SUM(U54:U62)</f>
        <v>23</v>
      </c>
      <c r="V63" s="63">
        <f t="shared" si="66"/>
        <v>575</v>
      </c>
      <c r="W63" s="63">
        <f t="shared" si="66"/>
        <v>245</v>
      </c>
      <c r="X63" s="63">
        <f t="shared" si="66"/>
        <v>330</v>
      </c>
      <c r="Y63" s="22">
        <v>0</v>
      </c>
      <c r="Z63" s="22">
        <v>0</v>
      </c>
    </row>
    <row r="64" spans="1:26" ht="15.75" thickBot="1" x14ac:dyDescent="0.3">
      <c r="A64" s="104"/>
      <c r="B64" s="105" t="s">
        <v>14</v>
      </c>
      <c r="C64" s="170">
        <f>C48+C63</f>
        <v>485</v>
      </c>
      <c r="D64" s="170">
        <f>D48+D63</f>
        <v>965</v>
      </c>
      <c r="E64" s="170">
        <f>E48+E63</f>
        <v>1450</v>
      </c>
      <c r="F64" s="26"/>
      <c r="G64" s="34">
        <f t="shared" ref="G64:X64" si="67">G15+G31+G34+G38+G44+G47+G63</f>
        <v>1610</v>
      </c>
      <c r="H64" s="35">
        <f t="shared" si="67"/>
        <v>235</v>
      </c>
      <c r="I64" s="35">
        <f t="shared" si="67"/>
        <v>130</v>
      </c>
      <c r="J64" s="35">
        <f t="shared" si="67"/>
        <v>30</v>
      </c>
      <c r="K64" s="35">
        <f t="shared" si="67"/>
        <v>105</v>
      </c>
      <c r="L64" s="35">
        <f t="shared" si="67"/>
        <v>185</v>
      </c>
      <c r="M64" s="35">
        <f t="shared" si="67"/>
        <v>30</v>
      </c>
      <c r="N64" s="35">
        <f t="shared" si="67"/>
        <v>95</v>
      </c>
      <c r="O64" s="26">
        <f t="shared" si="67"/>
        <v>155</v>
      </c>
      <c r="P64" s="26">
        <f t="shared" si="67"/>
        <v>30</v>
      </c>
      <c r="Q64" s="26">
        <f t="shared" si="67"/>
        <v>50</v>
      </c>
      <c r="R64" s="26">
        <f t="shared" si="67"/>
        <v>95</v>
      </c>
      <c r="S64" s="36">
        <f t="shared" si="67"/>
        <v>30</v>
      </c>
      <c r="T64" s="37">
        <f t="shared" si="67"/>
        <v>0</v>
      </c>
      <c r="U64" s="38">
        <f t="shared" si="67"/>
        <v>110</v>
      </c>
      <c r="V64" s="26">
        <f t="shared" si="67"/>
        <v>2750</v>
      </c>
      <c r="W64" s="26">
        <f t="shared" si="67"/>
        <v>1310</v>
      </c>
      <c r="X64" s="26">
        <f t="shared" si="67"/>
        <v>1440</v>
      </c>
      <c r="Y64" s="22">
        <v>0</v>
      </c>
      <c r="Z64" s="22">
        <v>0</v>
      </c>
    </row>
    <row r="65" spans="1:26" ht="15.75" thickBot="1" x14ac:dyDescent="0.3">
      <c r="A65" s="106"/>
      <c r="B65" s="26"/>
      <c r="C65" s="26"/>
      <c r="D65" s="26"/>
      <c r="E65" s="26"/>
      <c r="F65" s="107"/>
      <c r="G65" s="27"/>
      <c r="H65" s="151">
        <f>H64+I64</f>
        <v>365</v>
      </c>
      <c r="I65" s="109"/>
      <c r="J65" s="110"/>
      <c r="K65" s="151">
        <f>K64+L64</f>
        <v>290</v>
      </c>
      <c r="L65" s="109"/>
      <c r="M65" s="110"/>
      <c r="N65" s="151">
        <f>N64+O64</f>
        <v>250</v>
      </c>
      <c r="O65" s="109"/>
      <c r="P65" s="110"/>
      <c r="Q65" s="151">
        <f>Q64+R64</f>
        <v>145</v>
      </c>
      <c r="R65" s="109"/>
      <c r="S65" s="112"/>
      <c r="T65" s="32"/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</row>
    <row r="66" spans="1:26" x14ac:dyDescent="0.25">
      <c r="A66" s="195" t="s">
        <v>30</v>
      </c>
      <c r="B66" s="196"/>
      <c r="C66" s="113">
        <f>C64/E64</f>
        <v>0.33448275862068966</v>
      </c>
      <c r="D66" s="113">
        <f>D64/E64</f>
        <v>0.66551724137931034</v>
      </c>
      <c r="E66" s="27"/>
      <c r="F66" s="107"/>
      <c r="G66" s="27"/>
      <c r="H66" s="108"/>
      <c r="I66" s="109"/>
      <c r="J66" s="110"/>
      <c r="K66" s="109"/>
      <c r="L66" s="109"/>
      <c r="M66" s="111"/>
      <c r="N66" s="108"/>
      <c r="O66" s="109"/>
      <c r="P66" s="110"/>
      <c r="Q66" s="109"/>
      <c r="R66" s="109"/>
      <c r="S66" s="112"/>
      <c r="T66" s="32"/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</row>
    <row r="67" spans="1:26" x14ac:dyDescent="0.25">
      <c r="A67" s="106"/>
      <c r="B67" s="27"/>
      <c r="C67" s="27"/>
      <c r="D67" s="27"/>
      <c r="E67" s="27"/>
      <c r="F67" s="107"/>
      <c r="G67" s="27"/>
      <c r="H67" s="108"/>
      <c r="I67" s="109"/>
      <c r="J67" s="110"/>
      <c r="K67" s="109"/>
      <c r="L67" s="109"/>
      <c r="M67" s="111"/>
      <c r="N67" s="108"/>
      <c r="O67" s="109"/>
      <c r="P67" s="110"/>
      <c r="Q67" s="109"/>
      <c r="R67" s="109"/>
      <c r="S67" s="112"/>
      <c r="T67" s="32"/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</row>
    <row r="68" spans="1:26" x14ac:dyDescent="0.25">
      <c r="A68" s="88"/>
      <c r="B68" s="85" t="s">
        <v>34</v>
      </c>
      <c r="C68" s="89"/>
      <c r="D68" s="89"/>
      <c r="E68" s="89"/>
      <c r="F68" s="89"/>
      <c r="G68" s="89"/>
      <c r="H68" s="88"/>
      <c r="I68" s="89"/>
      <c r="J68" s="89"/>
      <c r="K68" s="89"/>
      <c r="L68" s="89"/>
      <c r="M68" s="90"/>
      <c r="N68" s="88"/>
      <c r="O68" s="89"/>
      <c r="P68" s="89"/>
      <c r="Q68" s="89"/>
      <c r="R68" s="89"/>
      <c r="S68" s="90"/>
      <c r="T68" s="91"/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</row>
    <row r="69" spans="1:26" s="97" customFormat="1" x14ac:dyDescent="0.25">
      <c r="A69" s="63">
        <v>1</v>
      </c>
      <c r="B69" s="92" t="s">
        <v>66</v>
      </c>
      <c r="C69" s="25">
        <f t="shared" ref="C69:C79" si="68">H69+K69+N69+Q69</f>
        <v>10</v>
      </c>
      <c r="D69" s="129">
        <f>I69+L69+O69+R69</f>
        <v>25</v>
      </c>
      <c r="E69" s="26">
        <f t="shared" ref="E69:E80" si="69">SUM(C69:D69)</f>
        <v>35</v>
      </c>
      <c r="F69" s="27" t="s">
        <v>53</v>
      </c>
      <c r="G69" s="55">
        <f>X69</f>
        <v>40</v>
      </c>
      <c r="H69" s="63"/>
      <c r="I69" s="2"/>
      <c r="J69" s="93"/>
      <c r="K69" s="2">
        <v>10</v>
      </c>
      <c r="L69" s="2">
        <v>25</v>
      </c>
      <c r="M69" s="31">
        <v>3</v>
      </c>
      <c r="N69" s="94"/>
      <c r="O69" s="95"/>
      <c r="P69" s="93"/>
      <c r="Q69" s="96"/>
      <c r="R69" s="95"/>
      <c r="S69" s="31"/>
      <c r="T69" s="32" t="s">
        <v>135</v>
      </c>
      <c r="U69" s="22">
        <f t="shared" ref="U69:U79" si="70">J69+M69+P69+S69</f>
        <v>3</v>
      </c>
      <c r="V69" s="15">
        <f t="shared" si="6"/>
        <v>75</v>
      </c>
      <c r="W69" s="22">
        <f>E69</f>
        <v>35</v>
      </c>
      <c r="X69" s="22">
        <f t="shared" ref="X69:X79" si="71">V69-W69</f>
        <v>40</v>
      </c>
      <c r="Y69" s="131">
        <v>2</v>
      </c>
      <c r="Z69" s="131" t="s">
        <v>118</v>
      </c>
    </row>
    <row r="70" spans="1:26" s="97" customFormat="1" ht="22.5" x14ac:dyDescent="0.25">
      <c r="A70" s="63">
        <v>2</v>
      </c>
      <c r="B70" s="92" t="s">
        <v>67</v>
      </c>
      <c r="C70" s="25">
        <f t="shared" si="68"/>
        <v>0</v>
      </c>
      <c r="D70" s="129">
        <f t="shared" ref="D70:D79" si="72">I70+L70+O70+R70</f>
        <v>60</v>
      </c>
      <c r="E70" s="26">
        <f t="shared" si="69"/>
        <v>60</v>
      </c>
      <c r="F70" s="107"/>
      <c r="G70" s="55">
        <f t="shared" ref="G70:G79" si="73">X70</f>
        <v>65</v>
      </c>
      <c r="H70" s="63"/>
      <c r="I70" s="2"/>
      <c r="J70" s="93"/>
      <c r="K70" s="2"/>
      <c r="L70" s="2">
        <v>60</v>
      </c>
      <c r="M70" s="31">
        <v>5</v>
      </c>
      <c r="N70" s="94"/>
      <c r="O70" s="95"/>
      <c r="P70" s="93"/>
      <c r="Q70" s="96"/>
      <c r="R70" s="95"/>
      <c r="S70" s="31"/>
      <c r="T70" s="32" t="s">
        <v>135</v>
      </c>
      <c r="U70" s="22">
        <f t="shared" si="70"/>
        <v>5</v>
      </c>
      <c r="V70" s="15">
        <f t="shared" si="6"/>
        <v>125</v>
      </c>
      <c r="W70" s="22">
        <f>E70</f>
        <v>60</v>
      </c>
      <c r="X70" s="22">
        <f t="shared" si="71"/>
        <v>65</v>
      </c>
      <c r="Y70" s="131">
        <v>2</v>
      </c>
      <c r="Z70" s="131" t="s">
        <v>118</v>
      </c>
    </row>
    <row r="71" spans="1:26" s="97" customFormat="1" ht="22.5" x14ac:dyDescent="0.25">
      <c r="A71" s="63">
        <v>3</v>
      </c>
      <c r="B71" s="92" t="s">
        <v>68</v>
      </c>
      <c r="C71" s="25">
        <f t="shared" si="68"/>
        <v>15</v>
      </c>
      <c r="D71" s="129">
        <f t="shared" si="72"/>
        <v>40</v>
      </c>
      <c r="E71" s="26">
        <f t="shared" si="69"/>
        <v>55</v>
      </c>
      <c r="F71" s="27" t="s">
        <v>53</v>
      </c>
      <c r="G71" s="55">
        <f t="shared" si="73"/>
        <v>45</v>
      </c>
      <c r="H71" s="63"/>
      <c r="I71" s="2"/>
      <c r="J71" s="93"/>
      <c r="K71" s="2">
        <v>15</v>
      </c>
      <c r="L71" s="2">
        <v>40</v>
      </c>
      <c r="M71" s="31">
        <v>4</v>
      </c>
      <c r="N71" s="63"/>
      <c r="O71" s="2"/>
      <c r="P71" s="93"/>
      <c r="Q71" s="63"/>
      <c r="R71" s="2"/>
      <c r="S71" s="31"/>
      <c r="T71" s="32" t="s">
        <v>135</v>
      </c>
      <c r="U71" s="22">
        <f t="shared" si="70"/>
        <v>4</v>
      </c>
      <c r="V71" s="15">
        <f t="shared" si="6"/>
        <v>100</v>
      </c>
      <c r="W71" s="22">
        <f>E71</f>
        <v>55</v>
      </c>
      <c r="X71" s="22">
        <f t="shared" si="71"/>
        <v>45</v>
      </c>
      <c r="Y71" s="131">
        <v>2</v>
      </c>
      <c r="Z71" s="131" t="s">
        <v>118</v>
      </c>
    </row>
    <row r="72" spans="1:26" s="97" customFormat="1" ht="22.5" x14ac:dyDescent="0.25">
      <c r="A72" s="63">
        <v>4</v>
      </c>
      <c r="B72" s="92" t="s">
        <v>69</v>
      </c>
      <c r="C72" s="25">
        <f t="shared" ref="C72:C78" si="74">H72+K72+N72+Q72</f>
        <v>10</v>
      </c>
      <c r="D72" s="129">
        <f t="shared" si="72"/>
        <v>10</v>
      </c>
      <c r="E72" s="26">
        <f t="shared" ref="E72:E77" si="75">SUM(C72:D72)</f>
        <v>20</v>
      </c>
      <c r="F72" s="27"/>
      <c r="G72" s="55">
        <f t="shared" si="73"/>
        <v>5</v>
      </c>
      <c r="H72" s="63"/>
      <c r="I72" s="2"/>
      <c r="J72" s="93"/>
      <c r="K72" s="2">
        <v>10</v>
      </c>
      <c r="L72" s="2">
        <v>10</v>
      </c>
      <c r="M72" s="31">
        <v>1</v>
      </c>
      <c r="N72" s="63"/>
      <c r="O72" s="2"/>
      <c r="P72" s="93"/>
      <c r="Q72" s="1"/>
      <c r="R72" s="2"/>
      <c r="S72" s="31"/>
      <c r="T72" s="32" t="s">
        <v>135</v>
      </c>
      <c r="U72" s="22">
        <f t="shared" ref="U72:U78" si="76">J72+M72+P72+S72</f>
        <v>1</v>
      </c>
      <c r="V72" s="15">
        <f t="shared" si="6"/>
        <v>25</v>
      </c>
      <c r="W72" s="22">
        <f t="shared" ref="W72:W78" si="77">E72</f>
        <v>20</v>
      </c>
      <c r="X72" s="22">
        <f t="shared" ref="X72:X78" si="78">V72-W72</f>
        <v>5</v>
      </c>
      <c r="Y72" s="131">
        <v>2</v>
      </c>
      <c r="Z72" s="131" t="s">
        <v>118</v>
      </c>
    </row>
    <row r="73" spans="1:26" s="97" customFormat="1" ht="22.5" x14ac:dyDescent="0.25">
      <c r="A73" s="63">
        <v>5</v>
      </c>
      <c r="B73" s="92" t="s">
        <v>70</v>
      </c>
      <c r="C73" s="25">
        <f t="shared" si="74"/>
        <v>10</v>
      </c>
      <c r="D73" s="129">
        <f t="shared" si="72"/>
        <v>20</v>
      </c>
      <c r="E73" s="26">
        <f t="shared" si="75"/>
        <v>30</v>
      </c>
      <c r="F73" s="27"/>
      <c r="G73" s="55">
        <f t="shared" si="73"/>
        <v>45</v>
      </c>
      <c r="H73" s="63"/>
      <c r="I73" s="2"/>
      <c r="J73" s="93"/>
      <c r="K73" s="2"/>
      <c r="L73" s="2"/>
      <c r="M73" s="31"/>
      <c r="N73" s="63">
        <v>10</v>
      </c>
      <c r="O73" s="2">
        <v>20</v>
      </c>
      <c r="P73" s="93">
        <v>3</v>
      </c>
      <c r="Q73" s="1"/>
      <c r="R73" s="2"/>
      <c r="S73" s="31"/>
      <c r="T73" s="32" t="s">
        <v>135</v>
      </c>
      <c r="U73" s="22">
        <f t="shared" si="76"/>
        <v>3</v>
      </c>
      <c r="V73" s="15">
        <f t="shared" si="6"/>
        <v>75</v>
      </c>
      <c r="W73" s="22">
        <f t="shared" si="77"/>
        <v>30</v>
      </c>
      <c r="X73" s="22">
        <f t="shared" si="78"/>
        <v>45</v>
      </c>
      <c r="Y73" s="131">
        <v>3</v>
      </c>
      <c r="Z73" s="131" t="s">
        <v>118</v>
      </c>
    </row>
    <row r="74" spans="1:26" s="97" customFormat="1" ht="22.5" x14ac:dyDescent="0.25">
      <c r="A74" s="63">
        <v>6</v>
      </c>
      <c r="B74" s="92" t="s">
        <v>71</v>
      </c>
      <c r="C74" s="25">
        <f t="shared" si="74"/>
        <v>15</v>
      </c>
      <c r="D74" s="129">
        <f t="shared" ref="D74:D78" si="79">I74+L74+O74+R74</f>
        <v>30</v>
      </c>
      <c r="E74" s="26">
        <f t="shared" si="75"/>
        <v>45</v>
      </c>
      <c r="F74" s="27" t="s">
        <v>53</v>
      </c>
      <c r="G74" s="55">
        <f t="shared" si="73"/>
        <v>55</v>
      </c>
      <c r="H74" s="63"/>
      <c r="I74" s="2"/>
      <c r="J74" s="93"/>
      <c r="K74" s="2"/>
      <c r="L74" s="2"/>
      <c r="M74" s="31"/>
      <c r="N74" s="63">
        <v>15</v>
      </c>
      <c r="O74" s="2">
        <v>30</v>
      </c>
      <c r="P74" s="93">
        <v>4</v>
      </c>
      <c r="Q74" s="1"/>
      <c r="R74" s="2"/>
      <c r="S74" s="31"/>
      <c r="T74" s="32" t="s">
        <v>135</v>
      </c>
      <c r="U74" s="22">
        <f t="shared" si="76"/>
        <v>4</v>
      </c>
      <c r="V74" s="15">
        <f t="shared" si="6"/>
        <v>100</v>
      </c>
      <c r="W74" s="22">
        <f t="shared" si="77"/>
        <v>45</v>
      </c>
      <c r="X74" s="22">
        <f t="shared" si="78"/>
        <v>55</v>
      </c>
      <c r="Y74" s="131">
        <v>3</v>
      </c>
      <c r="Z74" s="131" t="s">
        <v>118</v>
      </c>
    </row>
    <row r="75" spans="1:26" s="97" customFormat="1" x14ac:dyDescent="0.25">
      <c r="A75" s="63">
        <v>7</v>
      </c>
      <c r="B75" s="92" t="s">
        <v>72</v>
      </c>
      <c r="C75" s="25">
        <f t="shared" si="74"/>
        <v>10</v>
      </c>
      <c r="D75" s="129">
        <f t="shared" si="79"/>
        <v>20</v>
      </c>
      <c r="E75" s="26">
        <f t="shared" si="75"/>
        <v>30</v>
      </c>
      <c r="F75" s="27"/>
      <c r="G75" s="55">
        <f t="shared" si="73"/>
        <v>20</v>
      </c>
      <c r="H75" s="63"/>
      <c r="I75" s="2"/>
      <c r="J75" s="93"/>
      <c r="K75" s="2"/>
      <c r="L75" s="2"/>
      <c r="M75" s="31"/>
      <c r="N75" s="63">
        <v>10</v>
      </c>
      <c r="O75" s="2">
        <v>20</v>
      </c>
      <c r="P75" s="93">
        <v>2</v>
      </c>
      <c r="Q75" s="1"/>
      <c r="R75" s="2"/>
      <c r="S75" s="31"/>
      <c r="T75" s="32" t="s">
        <v>135</v>
      </c>
      <c r="U75" s="22">
        <f t="shared" si="76"/>
        <v>2</v>
      </c>
      <c r="V75" s="15">
        <f t="shared" si="6"/>
        <v>50</v>
      </c>
      <c r="W75" s="22">
        <f t="shared" si="77"/>
        <v>30</v>
      </c>
      <c r="X75" s="22">
        <f t="shared" si="78"/>
        <v>20</v>
      </c>
      <c r="Y75" s="131">
        <v>3</v>
      </c>
      <c r="Z75" s="131" t="s">
        <v>118</v>
      </c>
    </row>
    <row r="76" spans="1:26" s="97" customFormat="1" x14ac:dyDescent="0.25">
      <c r="A76" s="63">
        <v>8</v>
      </c>
      <c r="B76" s="92" t="s">
        <v>55</v>
      </c>
      <c r="C76" s="25">
        <f t="shared" si="74"/>
        <v>15</v>
      </c>
      <c r="D76" s="129">
        <f t="shared" si="79"/>
        <v>20</v>
      </c>
      <c r="E76" s="26">
        <f t="shared" si="75"/>
        <v>35</v>
      </c>
      <c r="F76" s="27"/>
      <c r="G76" s="55">
        <f t="shared" si="73"/>
        <v>40</v>
      </c>
      <c r="H76" s="63"/>
      <c r="I76" s="2"/>
      <c r="J76" s="93"/>
      <c r="K76" s="2"/>
      <c r="L76" s="2"/>
      <c r="M76" s="31"/>
      <c r="N76" s="63">
        <v>15</v>
      </c>
      <c r="O76" s="2">
        <v>20</v>
      </c>
      <c r="P76" s="93">
        <v>3</v>
      </c>
      <c r="Q76" s="1"/>
      <c r="R76" s="2"/>
      <c r="S76" s="31"/>
      <c r="T76" s="32" t="s">
        <v>135</v>
      </c>
      <c r="U76" s="22">
        <f t="shared" si="76"/>
        <v>3</v>
      </c>
      <c r="V76" s="15">
        <f t="shared" si="6"/>
        <v>75</v>
      </c>
      <c r="W76" s="22">
        <f t="shared" si="77"/>
        <v>35</v>
      </c>
      <c r="X76" s="22">
        <f t="shared" si="78"/>
        <v>40</v>
      </c>
      <c r="Y76" s="131">
        <v>3</v>
      </c>
      <c r="Z76" s="131" t="s">
        <v>118</v>
      </c>
    </row>
    <row r="77" spans="1:26" s="97" customFormat="1" ht="22.5" x14ac:dyDescent="0.25">
      <c r="A77" s="63">
        <v>9</v>
      </c>
      <c r="B77" s="92" t="s">
        <v>73</v>
      </c>
      <c r="C77" s="25">
        <f t="shared" si="74"/>
        <v>10</v>
      </c>
      <c r="D77" s="25">
        <f t="shared" si="79"/>
        <v>30</v>
      </c>
      <c r="E77" s="26">
        <f t="shared" si="75"/>
        <v>40</v>
      </c>
      <c r="F77" s="27"/>
      <c r="G77" s="55">
        <f t="shared" si="73"/>
        <v>60</v>
      </c>
      <c r="H77" s="63"/>
      <c r="I77" s="2"/>
      <c r="J77" s="93"/>
      <c r="K77" s="2"/>
      <c r="L77" s="2"/>
      <c r="M77" s="31"/>
      <c r="N77" s="63"/>
      <c r="O77" s="2"/>
      <c r="P77" s="93"/>
      <c r="Q77" s="1">
        <v>10</v>
      </c>
      <c r="R77" s="2">
        <v>30</v>
      </c>
      <c r="S77" s="31">
        <v>4</v>
      </c>
      <c r="T77" s="32" t="s">
        <v>135</v>
      </c>
      <c r="U77" s="22">
        <f t="shared" si="76"/>
        <v>4</v>
      </c>
      <c r="V77" s="15">
        <f t="shared" si="6"/>
        <v>100</v>
      </c>
      <c r="W77" s="22">
        <f t="shared" si="77"/>
        <v>40</v>
      </c>
      <c r="X77" s="22">
        <f t="shared" si="78"/>
        <v>60</v>
      </c>
      <c r="Y77" s="131">
        <v>4</v>
      </c>
      <c r="Z77" s="131" t="s">
        <v>118</v>
      </c>
    </row>
    <row r="78" spans="1:26" s="97" customFormat="1" x14ac:dyDescent="0.25">
      <c r="A78" s="63">
        <v>10</v>
      </c>
      <c r="B78" s="92" t="s">
        <v>74</v>
      </c>
      <c r="C78" s="25">
        <f t="shared" si="74"/>
        <v>10</v>
      </c>
      <c r="D78" s="25">
        <f t="shared" si="79"/>
        <v>25</v>
      </c>
      <c r="E78" s="26">
        <v>35</v>
      </c>
      <c r="F78" s="27"/>
      <c r="G78" s="55">
        <f t="shared" si="73"/>
        <v>65</v>
      </c>
      <c r="H78" s="63"/>
      <c r="I78" s="2"/>
      <c r="J78" s="93"/>
      <c r="K78" s="2"/>
      <c r="L78" s="2"/>
      <c r="M78" s="31"/>
      <c r="N78" s="63"/>
      <c r="O78" s="2"/>
      <c r="P78" s="114"/>
      <c r="Q78" s="1">
        <v>10</v>
      </c>
      <c r="R78" s="2">
        <v>25</v>
      </c>
      <c r="S78" s="31">
        <v>4</v>
      </c>
      <c r="T78" s="32" t="s">
        <v>135</v>
      </c>
      <c r="U78" s="22">
        <f t="shared" si="76"/>
        <v>4</v>
      </c>
      <c r="V78" s="15">
        <f t="shared" si="6"/>
        <v>100</v>
      </c>
      <c r="W78" s="22">
        <f t="shared" si="77"/>
        <v>35</v>
      </c>
      <c r="X78" s="22">
        <f t="shared" si="78"/>
        <v>65</v>
      </c>
      <c r="Y78" s="131">
        <v>4</v>
      </c>
      <c r="Z78" s="131" t="s">
        <v>118</v>
      </c>
    </row>
    <row r="79" spans="1:26" s="97" customFormat="1" x14ac:dyDescent="0.25">
      <c r="A79" s="63"/>
      <c r="B79" s="98"/>
      <c r="C79" s="25">
        <f t="shared" si="68"/>
        <v>0</v>
      </c>
      <c r="D79" s="25">
        <f t="shared" si="72"/>
        <v>0</v>
      </c>
      <c r="E79" s="26">
        <f t="shared" si="69"/>
        <v>0</v>
      </c>
      <c r="F79" s="107"/>
      <c r="G79" s="55">
        <f t="shared" si="73"/>
        <v>0</v>
      </c>
      <c r="H79" s="63"/>
      <c r="I79" s="2"/>
      <c r="J79" s="114"/>
      <c r="K79" s="2"/>
      <c r="L79" s="2"/>
      <c r="M79" s="115"/>
      <c r="N79" s="63"/>
      <c r="O79" s="2"/>
      <c r="P79" s="114"/>
      <c r="Q79" s="2"/>
      <c r="R79" s="2"/>
      <c r="S79" s="115"/>
      <c r="T79" s="32"/>
      <c r="U79" s="22">
        <f t="shared" si="70"/>
        <v>0</v>
      </c>
      <c r="V79" s="15">
        <f t="shared" si="6"/>
        <v>0</v>
      </c>
      <c r="W79" s="22">
        <f>E79</f>
        <v>0</v>
      </c>
      <c r="X79" s="22">
        <f t="shared" si="71"/>
        <v>0</v>
      </c>
      <c r="Y79" s="22">
        <v>0</v>
      </c>
      <c r="Z79" s="131" t="s">
        <v>118</v>
      </c>
    </row>
    <row r="80" spans="1:26" x14ac:dyDescent="0.25">
      <c r="A80" s="100"/>
      <c r="B80" s="101" t="s">
        <v>17</v>
      </c>
      <c r="C80" s="26">
        <f>SUM(C69:C79)</f>
        <v>105</v>
      </c>
      <c r="D80" s="34">
        <f>SUM(D69:D79)</f>
        <v>280</v>
      </c>
      <c r="E80" s="26">
        <f t="shared" si="69"/>
        <v>385</v>
      </c>
      <c r="F80" s="102"/>
      <c r="G80" s="34">
        <f>SUM(G69:G79)</f>
        <v>440</v>
      </c>
      <c r="H80" s="63">
        <f>SUM(H69:H79)</f>
        <v>0</v>
      </c>
      <c r="I80" s="1">
        <f t="shared" ref="I80:S80" si="80">SUM(I69:I79)</f>
        <v>0</v>
      </c>
      <c r="J80" s="116">
        <f t="shared" si="80"/>
        <v>0</v>
      </c>
      <c r="K80" s="1">
        <f t="shared" si="80"/>
        <v>35</v>
      </c>
      <c r="L80" s="1">
        <f t="shared" si="80"/>
        <v>135</v>
      </c>
      <c r="M80" s="117">
        <f t="shared" si="80"/>
        <v>13</v>
      </c>
      <c r="N80" s="63">
        <f t="shared" si="80"/>
        <v>50</v>
      </c>
      <c r="O80" s="1">
        <f t="shared" si="80"/>
        <v>90</v>
      </c>
      <c r="P80" s="116">
        <f t="shared" si="80"/>
        <v>12</v>
      </c>
      <c r="Q80" s="1">
        <f t="shared" si="80"/>
        <v>20</v>
      </c>
      <c r="R80" s="1">
        <f t="shared" si="80"/>
        <v>55</v>
      </c>
      <c r="S80" s="117">
        <f t="shared" si="80"/>
        <v>8</v>
      </c>
      <c r="T80" s="117"/>
      <c r="U80" s="116">
        <f t="shared" ref="U80" si="81">SUM(U69:U79)</f>
        <v>33</v>
      </c>
      <c r="V80" s="116">
        <f t="shared" ref="V80" si="82">SUM(V69:V79)</f>
        <v>825</v>
      </c>
      <c r="W80" s="116">
        <f t="shared" ref="W80" si="83">SUM(W69:W79)</f>
        <v>385</v>
      </c>
      <c r="X80" s="116">
        <f t="shared" ref="X80" si="84">SUM(X69:X79)</f>
        <v>440</v>
      </c>
      <c r="Y80" s="22">
        <v>0</v>
      </c>
      <c r="Z80" s="22">
        <v>0</v>
      </c>
    </row>
    <row r="81" spans="1:26" ht="15.75" thickBot="1" x14ac:dyDescent="0.3">
      <c r="A81" s="104"/>
      <c r="B81" s="105" t="s">
        <v>14</v>
      </c>
      <c r="C81" s="170">
        <f>C48+C80</f>
        <v>485</v>
      </c>
      <c r="D81" s="170">
        <f>D48+D80</f>
        <v>965</v>
      </c>
      <c r="E81" s="170">
        <f>E15+E31+E34+E38+E44+E47+E80</f>
        <v>1450</v>
      </c>
      <c r="F81" s="26"/>
      <c r="G81" s="26">
        <f t="shared" ref="G81:S81" si="85">G15+G31+G34+G38+G44+G47+G80</f>
        <v>1610</v>
      </c>
      <c r="H81" s="35">
        <f t="shared" si="85"/>
        <v>235</v>
      </c>
      <c r="I81" s="26">
        <f t="shared" si="85"/>
        <v>130</v>
      </c>
      <c r="J81" s="26">
        <f t="shared" si="85"/>
        <v>30</v>
      </c>
      <c r="K81" s="26">
        <f t="shared" si="85"/>
        <v>100</v>
      </c>
      <c r="L81" s="26">
        <f t="shared" si="85"/>
        <v>195</v>
      </c>
      <c r="M81" s="36">
        <f t="shared" si="85"/>
        <v>30</v>
      </c>
      <c r="N81" s="35">
        <f t="shared" si="85"/>
        <v>105</v>
      </c>
      <c r="O81" s="26">
        <f t="shared" si="85"/>
        <v>160</v>
      </c>
      <c r="P81" s="26">
        <f t="shared" si="85"/>
        <v>30</v>
      </c>
      <c r="Q81" s="26">
        <f t="shared" si="85"/>
        <v>45</v>
      </c>
      <c r="R81" s="26">
        <f t="shared" si="85"/>
        <v>80</v>
      </c>
      <c r="S81" s="36">
        <f t="shared" si="85"/>
        <v>30</v>
      </c>
      <c r="T81" s="37"/>
      <c r="U81" s="38">
        <f>U15+U31+U34+U38+U44+U47+U80</f>
        <v>120</v>
      </c>
      <c r="V81" s="26">
        <f>V15+V31+V34+V38+V44+V47+V80</f>
        <v>3000</v>
      </c>
      <c r="W81" s="26">
        <f>W15+W31+W34+W38+W44+W47+W80</f>
        <v>1450</v>
      </c>
      <c r="X81" s="26">
        <f>X15+X31+X34+X38+X44+X47+X80</f>
        <v>1550</v>
      </c>
      <c r="Y81" s="22">
        <v>0</v>
      </c>
      <c r="Z81" s="22">
        <v>0</v>
      </c>
    </row>
    <row r="82" spans="1:26" ht="15.75" thickBot="1" x14ac:dyDescent="0.3">
      <c r="A82" s="106"/>
      <c r="B82" s="26"/>
      <c r="C82" s="26"/>
      <c r="D82" s="26"/>
      <c r="E82" s="26"/>
      <c r="F82" s="107"/>
      <c r="G82" s="27"/>
      <c r="H82" s="151">
        <f>H81+I81</f>
        <v>365</v>
      </c>
      <c r="I82" s="109"/>
      <c r="J82" s="110"/>
      <c r="K82" s="151">
        <f>K81+L81</f>
        <v>295</v>
      </c>
      <c r="L82" s="109"/>
      <c r="M82" s="110"/>
      <c r="N82" s="151">
        <f>N81+O81</f>
        <v>265</v>
      </c>
      <c r="O82" s="109"/>
      <c r="P82" s="110"/>
      <c r="Q82" s="151">
        <f>Q81+R81</f>
        <v>125</v>
      </c>
      <c r="R82" s="109"/>
      <c r="S82" s="112"/>
      <c r="T82" s="32"/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</row>
    <row r="83" spans="1:26" x14ac:dyDescent="0.25">
      <c r="A83" s="195" t="s">
        <v>30</v>
      </c>
      <c r="B83" s="196"/>
      <c r="C83" s="113">
        <f>C81/E81</f>
        <v>0.33448275862068966</v>
      </c>
      <c r="D83" s="113">
        <f>D81/E81</f>
        <v>0.66551724137931034</v>
      </c>
      <c r="E83" s="27"/>
      <c r="F83" s="107"/>
      <c r="G83" s="27"/>
      <c r="H83" s="108"/>
      <c r="I83" s="109"/>
      <c r="J83" s="110"/>
      <c r="K83" s="109"/>
      <c r="L83" s="109"/>
      <c r="M83" s="111"/>
      <c r="N83" s="108"/>
      <c r="O83" s="109"/>
      <c r="P83" s="110"/>
      <c r="Q83" s="109"/>
      <c r="R83" s="109"/>
      <c r="S83" s="112"/>
      <c r="T83" s="32"/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</row>
    <row r="84" spans="1:26" x14ac:dyDescent="0.25">
      <c r="A84" s="106"/>
      <c r="B84" s="27"/>
      <c r="C84" s="27"/>
      <c r="D84" s="27"/>
      <c r="E84" s="27"/>
      <c r="F84" s="107"/>
      <c r="G84" s="27"/>
      <c r="H84" s="108"/>
      <c r="I84" s="109"/>
      <c r="J84" s="110"/>
      <c r="K84" s="109"/>
      <c r="L84" s="109"/>
      <c r="M84" s="111"/>
      <c r="N84" s="108"/>
      <c r="O84" s="109"/>
      <c r="P84" s="110"/>
      <c r="Q84" s="109"/>
      <c r="R84" s="109"/>
      <c r="S84" s="112"/>
      <c r="T84" s="32"/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</row>
    <row r="85" spans="1:26" x14ac:dyDescent="0.25">
      <c r="A85" s="106"/>
      <c r="B85" s="146" t="s">
        <v>124</v>
      </c>
      <c r="C85" s="147"/>
      <c r="D85" s="147"/>
      <c r="E85" s="27"/>
      <c r="F85" s="107"/>
      <c r="G85" s="27"/>
      <c r="H85" s="88"/>
      <c r="I85" s="89"/>
      <c r="J85" s="89"/>
      <c r="K85" s="89"/>
      <c r="L85" s="89"/>
      <c r="M85" s="90"/>
      <c r="N85" s="88"/>
      <c r="O85" s="89"/>
      <c r="P85" s="89"/>
      <c r="Q85" s="89"/>
      <c r="R85" s="89"/>
      <c r="S85" s="90"/>
      <c r="T85" s="91"/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</row>
    <row r="86" spans="1:26" s="97" customFormat="1" ht="22.5" x14ac:dyDescent="0.25">
      <c r="A86" s="63">
        <v>1</v>
      </c>
      <c r="B86" s="92" t="s">
        <v>125</v>
      </c>
      <c r="C86" s="150">
        <f>H86+K86+N86+Q86</f>
        <v>20</v>
      </c>
      <c r="D86" s="25">
        <f t="shared" ref="D86:D98" si="86">I86+L86+O86+R86</f>
        <v>10</v>
      </c>
      <c r="E86" s="26">
        <f>SUM(C86:D86)</f>
        <v>30</v>
      </c>
      <c r="F86" s="27"/>
      <c r="G86" s="55">
        <f>X86</f>
        <v>20</v>
      </c>
      <c r="H86" s="63"/>
      <c r="I86" s="2"/>
      <c r="J86" s="93"/>
      <c r="K86" s="2">
        <v>20</v>
      </c>
      <c r="L86" s="2">
        <v>10</v>
      </c>
      <c r="M86" s="31">
        <v>2</v>
      </c>
      <c r="N86" s="94"/>
      <c r="O86" s="95"/>
      <c r="P86" s="93"/>
      <c r="Q86" s="96"/>
      <c r="R86" s="95"/>
      <c r="S86" s="31"/>
      <c r="T86" s="32" t="s">
        <v>136</v>
      </c>
      <c r="U86" s="22">
        <f t="shared" ref="U86:U98" si="87">J86+M86+P86+S86</f>
        <v>2</v>
      </c>
      <c r="V86" s="15">
        <f t="shared" si="6"/>
        <v>50</v>
      </c>
      <c r="W86" s="22">
        <f>E86</f>
        <v>30</v>
      </c>
      <c r="X86" s="22">
        <f t="shared" ref="X86:X98" si="88">V86-W86</f>
        <v>20</v>
      </c>
      <c r="Y86" s="131">
        <v>2</v>
      </c>
      <c r="Z86" s="131" t="s">
        <v>119</v>
      </c>
    </row>
    <row r="87" spans="1:26" s="97" customFormat="1" ht="26.25" customHeight="1" x14ac:dyDescent="0.25">
      <c r="A87" s="63">
        <v>2</v>
      </c>
      <c r="B87" s="92" t="s">
        <v>126</v>
      </c>
      <c r="C87" s="150">
        <v>10</v>
      </c>
      <c r="D87" s="25">
        <f t="shared" si="86"/>
        <v>10</v>
      </c>
      <c r="E87" s="26">
        <f t="shared" ref="E87:E99" si="89">SUM(C87:D87)</f>
        <v>20</v>
      </c>
      <c r="F87" s="27"/>
      <c r="G87" s="55">
        <f t="shared" ref="G87:G98" si="90">X87</f>
        <v>30</v>
      </c>
      <c r="H87" s="63"/>
      <c r="I87" s="2"/>
      <c r="J87" s="93"/>
      <c r="K87" s="2">
        <v>10</v>
      </c>
      <c r="L87" s="2">
        <v>10</v>
      </c>
      <c r="M87" s="31">
        <v>2</v>
      </c>
      <c r="N87" s="94"/>
      <c r="O87" s="95"/>
      <c r="P87" s="93"/>
      <c r="Q87" s="96"/>
      <c r="R87" s="95"/>
      <c r="S87" s="31"/>
      <c r="T87" s="32" t="s">
        <v>136</v>
      </c>
      <c r="U87" s="22">
        <f t="shared" si="87"/>
        <v>2</v>
      </c>
      <c r="V87" s="15">
        <f t="shared" si="6"/>
        <v>50</v>
      </c>
      <c r="W87" s="22">
        <f>E87</f>
        <v>20</v>
      </c>
      <c r="X87" s="22">
        <f t="shared" si="88"/>
        <v>30</v>
      </c>
      <c r="Y87" s="131">
        <v>2</v>
      </c>
      <c r="Z87" s="131" t="s">
        <v>119</v>
      </c>
    </row>
    <row r="88" spans="1:26" s="97" customFormat="1" x14ac:dyDescent="0.25">
      <c r="A88" s="63">
        <v>3</v>
      </c>
      <c r="B88" s="92" t="s">
        <v>77</v>
      </c>
      <c r="C88" s="129">
        <f t="shared" ref="C88:C98" si="91">H88+K88+N88+Q88</f>
        <v>20</v>
      </c>
      <c r="D88" s="25">
        <f t="shared" si="86"/>
        <v>10</v>
      </c>
      <c r="E88" s="26">
        <f t="shared" si="89"/>
        <v>30</v>
      </c>
      <c r="F88" s="27" t="s">
        <v>53</v>
      </c>
      <c r="G88" s="55">
        <f t="shared" si="90"/>
        <v>45</v>
      </c>
      <c r="H88" s="63"/>
      <c r="I88" s="2"/>
      <c r="J88" s="93"/>
      <c r="K88" s="2">
        <v>20</v>
      </c>
      <c r="L88" s="2">
        <v>10</v>
      </c>
      <c r="M88" s="31">
        <v>3</v>
      </c>
      <c r="N88" s="63"/>
      <c r="O88" s="2"/>
      <c r="P88" s="145"/>
      <c r="Q88" s="2"/>
      <c r="R88" s="2"/>
      <c r="S88" s="31"/>
      <c r="T88" s="32" t="s">
        <v>136</v>
      </c>
      <c r="U88" s="22">
        <f t="shared" si="87"/>
        <v>3</v>
      </c>
      <c r="V88" s="15">
        <f t="shared" si="6"/>
        <v>75</v>
      </c>
      <c r="W88" s="22">
        <f>E88</f>
        <v>30</v>
      </c>
      <c r="X88" s="22">
        <f t="shared" si="88"/>
        <v>45</v>
      </c>
      <c r="Y88" s="131">
        <v>2</v>
      </c>
      <c r="Z88" s="131" t="s">
        <v>119</v>
      </c>
    </row>
    <row r="89" spans="1:26" s="97" customFormat="1" x14ac:dyDescent="0.25">
      <c r="A89" s="63">
        <v>4</v>
      </c>
      <c r="B89" s="92" t="s">
        <v>75</v>
      </c>
      <c r="C89" s="129">
        <f t="shared" si="91"/>
        <v>5</v>
      </c>
      <c r="D89" s="25">
        <f t="shared" ref="D89:D96" si="92">I89+L89+O89+R89</f>
        <v>15</v>
      </c>
      <c r="E89" s="26">
        <f t="shared" ref="E89:E96" si="93">SUM(C89:D89)</f>
        <v>20</v>
      </c>
      <c r="F89" s="27"/>
      <c r="G89" s="55">
        <f t="shared" si="90"/>
        <v>30</v>
      </c>
      <c r="H89" s="63"/>
      <c r="I89" s="2"/>
      <c r="J89" s="93"/>
      <c r="K89" s="2">
        <v>5</v>
      </c>
      <c r="L89" s="2">
        <v>15</v>
      </c>
      <c r="M89" s="31">
        <v>2</v>
      </c>
      <c r="N89" s="63"/>
      <c r="O89" s="2"/>
      <c r="P89" s="93"/>
      <c r="Q89" s="1"/>
      <c r="R89" s="2"/>
      <c r="S89" s="31"/>
      <c r="T89" s="32" t="s">
        <v>137</v>
      </c>
      <c r="U89" s="22">
        <f t="shared" ref="U89:U96" si="94">J89+M89+P89+S89</f>
        <v>2</v>
      </c>
      <c r="V89" s="15">
        <f t="shared" si="6"/>
        <v>50</v>
      </c>
      <c r="W89" s="22">
        <f t="shared" ref="W89:W96" si="95">E89</f>
        <v>20</v>
      </c>
      <c r="X89" s="22">
        <f t="shared" ref="X89:X96" si="96">V89-W89</f>
        <v>30</v>
      </c>
      <c r="Y89" s="131">
        <v>2</v>
      </c>
      <c r="Z89" s="131" t="s">
        <v>119</v>
      </c>
    </row>
    <row r="90" spans="1:26" s="97" customFormat="1" x14ac:dyDescent="0.25">
      <c r="A90" s="63">
        <v>5</v>
      </c>
      <c r="B90" s="92" t="s">
        <v>78</v>
      </c>
      <c r="C90" s="129">
        <f t="shared" ref="C90:C96" si="97">H90+K90+N90+Q90</f>
        <v>0</v>
      </c>
      <c r="D90" s="25">
        <f t="shared" si="92"/>
        <v>40</v>
      </c>
      <c r="E90" s="26">
        <f t="shared" si="93"/>
        <v>40</v>
      </c>
      <c r="F90" s="27"/>
      <c r="G90" s="55">
        <f t="shared" si="90"/>
        <v>35</v>
      </c>
      <c r="H90" s="63"/>
      <c r="I90" s="2"/>
      <c r="J90" s="93"/>
      <c r="K90" s="2"/>
      <c r="L90" s="2">
        <v>20</v>
      </c>
      <c r="M90" s="31">
        <v>2</v>
      </c>
      <c r="N90" s="63"/>
      <c r="O90" s="2"/>
      <c r="P90" s="93"/>
      <c r="Q90" s="1"/>
      <c r="R90" s="144">
        <v>20</v>
      </c>
      <c r="S90" s="143">
        <v>1</v>
      </c>
      <c r="T90" s="32" t="s">
        <v>136</v>
      </c>
      <c r="U90" s="22">
        <f t="shared" si="94"/>
        <v>3</v>
      </c>
      <c r="V90" s="15">
        <f t="shared" si="6"/>
        <v>75</v>
      </c>
      <c r="W90" s="22">
        <f t="shared" si="95"/>
        <v>40</v>
      </c>
      <c r="X90" s="22">
        <f t="shared" si="96"/>
        <v>35</v>
      </c>
      <c r="Y90" s="131" t="s">
        <v>123</v>
      </c>
      <c r="Z90" s="131" t="s">
        <v>119</v>
      </c>
    </row>
    <row r="91" spans="1:26" s="97" customFormat="1" x14ac:dyDescent="0.25">
      <c r="A91" s="63">
        <v>6</v>
      </c>
      <c r="B91" s="92" t="s">
        <v>127</v>
      </c>
      <c r="C91" s="129">
        <f t="shared" si="97"/>
        <v>0</v>
      </c>
      <c r="D91" s="25">
        <f t="shared" si="92"/>
        <v>40</v>
      </c>
      <c r="E91" s="26">
        <f t="shared" si="93"/>
        <v>40</v>
      </c>
      <c r="F91" s="27"/>
      <c r="G91" s="55">
        <f t="shared" si="90"/>
        <v>10</v>
      </c>
      <c r="H91" s="63"/>
      <c r="I91" s="2"/>
      <c r="J91" s="93"/>
      <c r="K91" s="2">
        <v>0</v>
      </c>
      <c r="L91" s="2">
        <v>40</v>
      </c>
      <c r="M91" s="31">
        <v>2</v>
      </c>
      <c r="N91" s="63"/>
      <c r="O91" s="2"/>
      <c r="P91" s="93"/>
      <c r="Q91" s="1"/>
      <c r="R91" s="141"/>
      <c r="S91" s="142"/>
      <c r="T91" s="32" t="s">
        <v>136</v>
      </c>
      <c r="U91" s="22">
        <f t="shared" si="94"/>
        <v>2</v>
      </c>
      <c r="V91" s="15">
        <f t="shared" si="6"/>
        <v>50</v>
      </c>
      <c r="W91" s="22">
        <f t="shared" si="95"/>
        <v>40</v>
      </c>
      <c r="X91" s="22">
        <f t="shared" si="96"/>
        <v>10</v>
      </c>
      <c r="Y91" s="131">
        <v>3</v>
      </c>
      <c r="Z91" s="131" t="s">
        <v>119</v>
      </c>
    </row>
    <row r="92" spans="1:26" s="97" customFormat="1" x14ac:dyDescent="0.25">
      <c r="A92" s="63">
        <v>7</v>
      </c>
      <c r="B92" s="92" t="s">
        <v>76</v>
      </c>
      <c r="C92" s="129">
        <f t="shared" si="97"/>
        <v>20</v>
      </c>
      <c r="D92" s="25">
        <f t="shared" si="92"/>
        <v>20</v>
      </c>
      <c r="E92" s="26">
        <f t="shared" si="93"/>
        <v>40</v>
      </c>
      <c r="F92" s="27" t="s">
        <v>53</v>
      </c>
      <c r="G92" s="55">
        <f t="shared" si="90"/>
        <v>35</v>
      </c>
      <c r="H92" s="63"/>
      <c r="I92" s="2"/>
      <c r="J92" s="93"/>
      <c r="K92" s="2"/>
      <c r="L92" s="2"/>
      <c r="M92" s="31"/>
      <c r="N92" s="63">
        <v>20</v>
      </c>
      <c r="O92" s="2">
        <v>20</v>
      </c>
      <c r="P92" s="93">
        <v>3</v>
      </c>
      <c r="Q92" s="1"/>
      <c r="R92" s="2"/>
      <c r="S92" s="31"/>
      <c r="T92" s="32" t="s">
        <v>136</v>
      </c>
      <c r="U92" s="22">
        <f t="shared" si="94"/>
        <v>3</v>
      </c>
      <c r="V92" s="15">
        <f t="shared" si="6"/>
        <v>75</v>
      </c>
      <c r="W92" s="22">
        <f t="shared" si="95"/>
        <v>40</v>
      </c>
      <c r="X92" s="22">
        <f t="shared" si="96"/>
        <v>35</v>
      </c>
      <c r="Y92" s="131">
        <v>3</v>
      </c>
      <c r="Z92" s="131" t="s">
        <v>119</v>
      </c>
    </row>
    <row r="93" spans="1:26" s="97" customFormat="1" x14ac:dyDescent="0.25">
      <c r="A93" s="63">
        <v>8</v>
      </c>
      <c r="B93" s="92" t="s">
        <v>128</v>
      </c>
      <c r="C93" s="129">
        <f t="shared" si="97"/>
        <v>10</v>
      </c>
      <c r="D93" s="25">
        <f t="shared" si="92"/>
        <v>10</v>
      </c>
      <c r="E93" s="26">
        <f t="shared" si="93"/>
        <v>20</v>
      </c>
      <c r="F93" s="27"/>
      <c r="G93" s="55">
        <f t="shared" si="90"/>
        <v>55</v>
      </c>
      <c r="H93" s="63"/>
      <c r="I93" s="2"/>
      <c r="J93" s="93"/>
      <c r="K93" s="2"/>
      <c r="L93" s="2"/>
      <c r="M93" s="31"/>
      <c r="N93" s="63">
        <v>10</v>
      </c>
      <c r="O93" s="2">
        <v>10</v>
      </c>
      <c r="P93" s="93">
        <v>3</v>
      </c>
      <c r="Q93" s="1"/>
      <c r="R93" s="2"/>
      <c r="S93" s="31"/>
      <c r="T93" s="32" t="s">
        <v>136</v>
      </c>
      <c r="U93" s="22">
        <f t="shared" si="94"/>
        <v>3</v>
      </c>
      <c r="V93" s="15">
        <f t="shared" si="6"/>
        <v>75</v>
      </c>
      <c r="W93" s="22">
        <f t="shared" si="95"/>
        <v>20</v>
      </c>
      <c r="X93" s="22">
        <f t="shared" si="96"/>
        <v>55</v>
      </c>
      <c r="Y93" s="131">
        <v>3</v>
      </c>
      <c r="Z93" s="131" t="s">
        <v>119</v>
      </c>
    </row>
    <row r="94" spans="1:26" s="97" customFormat="1" ht="22.5" x14ac:dyDescent="0.25">
      <c r="A94" s="63">
        <v>9</v>
      </c>
      <c r="B94" s="92" t="s">
        <v>129</v>
      </c>
      <c r="C94" s="129">
        <f t="shared" si="97"/>
        <v>15</v>
      </c>
      <c r="D94" s="25">
        <f t="shared" si="92"/>
        <v>20</v>
      </c>
      <c r="E94" s="26">
        <f t="shared" si="93"/>
        <v>35</v>
      </c>
      <c r="F94" s="27"/>
      <c r="G94" s="55">
        <f t="shared" si="90"/>
        <v>40</v>
      </c>
      <c r="H94" s="63"/>
      <c r="I94" s="2"/>
      <c r="J94" s="93"/>
      <c r="K94" s="2"/>
      <c r="L94" s="2"/>
      <c r="M94" s="31"/>
      <c r="N94" s="63">
        <v>15</v>
      </c>
      <c r="O94" s="2">
        <v>20</v>
      </c>
      <c r="P94" s="93">
        <v>3</v>
      </c>
      <c r="Q94" s="1"/>
      <c r="R94" s="2"/>
      <c r="S94" s="31"/>
      <c r="T94" s="32" t="s">
        <v>136</v>
      </c>
      <c r="U94" s="22">
        <f t="shared" si="94"/>
        <v>3</v>
      </c>
      <c r="V94" s="15">
        <f t="shared" si="6"/>
        <v>75</v>
      </c>
      <c r="W94" s="22">
        <f t="shared" si="95"/>
        <v>35</v>
      </c>
      <c r="X94" s="22">
        <f t="shared" si="96"/>
        <v>40</v>
      </c>
      <c r="Y94" s="131">
        <v>3</v>
      </c>
      <c r="Z94" s="131" t="s">
        <v>119</v>
      </c>
    </row>
    <row r="95" spans="1:26" s="97" customFormat="1" x14ac:dyDescent="0.25">
      <c r="A95" s="63">
        <v>10</v>
      </c>
      <c r="B95" s="92" t="s">
        <v>130</v>
      </c>
      <c r="C95" s="129">
        <f t="shared" si="97"/>
        <v>10</v>
      </c>
      <c r="D95" s="25">
        <f t="shared" si="92"/>
        <v>20</v>
      </c>
      <c r="E95" s="26">
        <f t="shared" si="93"/>
        <v>30</v>
      </c>
      <c r="F95" s="27"/>
      <c r="G95" s="55">
        <f t="shared" si="90"/>
        <v>45</v>
      </c>
      <c r="H95" s="63"/>
      <c r="I95" s="2"/>
      <c r="J95" s="93"/>
      <c r="K95" s="2"/>
      <c r="L95" s="2"/>
      <c r="M95" s="31"/>
      <c r="N95" s="63">
        <v>10</v>
      </c>
      <c r="O95" s="2">
        <v>20</v>
      </c>
      <c r="P95" s="93">
        <v>3</v>
      </c>
      <c r="Q95" s="1"/>
      <c r="R95" s="2"/>
      <c r="S95" s="31"/>
      <c r="T95" s="32" t="s">
        <v>136</v>
      </c>
      <c r="U95" s="22">
        <f t="shared" si="94"/>
        <v>3</v>
      </c>
      <c r="V95" s="15">
        <f t="shared" si="6"/>
        <v>75</v>
      </c>
      <c r="W95" s="22">
        <f t="shared" si="95"/>
        <v>30</v>
      </c>
      <c r="X95" s="22">
        <f t="shared" si="96"/>
        <v>45</v>
      </c>
      <c r="Y95" s="131">
        <v>4</v>
      </c>
      <c r="Z95" s="131" t="s">
        <v>119</v>
      </c>
    </row>
    <row r="96" spans="1:26" s="97" customFormat="1" ht="22.5" x14ac:dyDescent="0.25">
      <c r="A96" s="63">
        <v>11</v>
      </c>
      <c r="B96" s="92" t="s">
        <v>131</v>
      </c>
      <c r="C96" s="129">
        <f t="shared" si="97"/>
        <v>15</v>
      </c>
      <c r="D96" s="25">
        <f t="shared" si="92"/>
        <v>35</v>
      </c>
      <c r="E96" s="26">
        <f t="shared" si="93"/>
        <v>50</v>
      </c>
      <c r="F96" s="27"/>
      <c r="G96" s="55">
        <f t="shared" si="90"/>
        <v>75</v>
      </c>
      <c r="H96" s="63"/>
      <c r="I96" s="2"/>
      <c r="J96" s="93"/>
      <c r="K96" s="2"/>
      <c r="L96" s="2"/>
      <c r="M96" s="31"/>
      <c r="N96" s="63"/>
      <c r="O96" s="2"/>
      <c r="P96" s="93"/>
      <c r="Q96" s="1">
        <v>15</v>
      </c>
      <c r="R96" s="2">
        <v>35</v>
      </c>
      <c r="S96" s="31">
        <v>5</v>
      </c>
      <c r="T96" s="32" t="s">
        <v>136</v>
      </c>
      <c r="U96" s="22">
        <f t="shared" si="94"/>
        <v>5</v>
      </c>
      <c r="V96" s="15">
        <f t="shared" si="6"/>
        <v>125</v>
      </c>
      <c r="W96" s="22">
        <f t="shared" si="95"/>
        <v>50</v>
      </c>
      <c r="X96" s="22">
        <f t="shared" si="96"/>
        <v>75</v>
      </c>
      <c r="Y96" s="131">
        <v>4</v>
      </c>
      <c r="Z96" s="131" t="s">
        <v>119</v>
      </c>
    </row>
    <row r="97" spans="1:26" s="97" customFormat="1" ht="22.5" x14ac:dyDescent="0.25">
      <c r="A97" s="63">
        <v>12</v>
      </c>
      <c r="B97" s="92" t="s">
        <v>132</v>
      </c>
      <c r="C97" s="129">
        <f t="shared" ref="C97" si="98">H97+K97+N97+Q97</f>
        <v>15</v>
      </c>
      <c r="D97" s="25">
        <f t="shared" ref="D97" si="99">I97+L97+O97+R97</f>
        <v>15</v>
      </c>
      <c r="E97" s="26">
        <f t="shared" ref="E97" si="100">SUM(C97:D97)</f>
        <v>30</v>
      </c>
      <c r="F97" s="27"/>
      <c r="G97" s="55">
        <f t="shared" si="90"/>
        <v>20</v>
      </c>
      <c r="H97" s="63"/>
      <c r="I97" s="2"/>
      <c r="J97" s="93"/>
      <c r="K97" s="2"/>
      <c r="L97" s="2"/>
      <c r="M97" s="31"/>
      <c r="N97" s="63"/>
      <c r="O97" s="2"/>
      <c r="P97" s="93"/>
      <c r="Q97" s="1">
        <v>15</v>
      </c>
      <c r="R97" s="2">
        <v>15</v>
      </c>
      <c r="S97" s="31">
        <v>2</v>
      </c>
      <c r="T97" s="32" t="s">
        <v>136</v>
      </c>
      <c r="U97" s="22">
        <f t="shared" ref="U97" si="101">J97+M97+P97+S97</f>
        <v>2</v>
      </c>
      <c r="V97" s="15">
        <f t="shared" ref="V97" si="102">U97*25</f>
        <v>50</v>
      </c>
      <c r="W97" s="22">
        <f t="shared" ref="W97" si="103">E97</f>
        <v>30</v>
      </c>
      <c r="X97" s="22">
        <f t="shared" ref="X97" si="104">V97-W97</f>
        <v>20</v>
      </c>
      <c r="Y97" s="131">
        <v>4</v>
      </c>
      <c r="Z97" s="131" t="s">
        <v>119</v>
      </c>
    </row>
    <row r="98" spans="1:26" s="97" customFormat="1" x14ac:dyDescent="0.25">
      <c r="A98" s="63"/>
      <c r="B98" s="98"/>
      <c r="C98" s="25">
        <f t="shared" si="91"/>
        <v>0</v>
      </c>
      <c r="D98" s="25">
        <f t="shared" si="86"/>
        <v>0</v>
      </c>
      <c r="E98" s="26">
        <f t="shared" si="89"/>
        <v>0</v>
      </c>
      <c r="F98" s="27"/>
      <c r="G98" s="55">
        <f t="shared" si="90"/>
        <v>0</v>
      </c>
      <c r="H98" s="63"/>
      <c r="I98" s="2"/>
      <c r="J98" s="93"/>
      <c r="K98" s="2"/>
      <c r="L98" s="2"/>
      <c r="M98" s="31"/>
      <c r="N98" s="63"/>
      <c r="O98" s="2"/>
      <c r="P98" s="93"/>
      <c r="Q98" s="2"/>
      <c r="R98" s="2"/>
      <c r="S98" s="31"/>
      <c r="T98" s="32"/>
      <c r="U98" s="22">
        <f t="shared" si="87"/>
        <v>0</v>
      </c>
      <c r="V98" s="15">
        <f t="shared" si="6"/>
        <v>0</v>
      </c>
      <c r="W98" s="22">
        <f>E98</f>
        <v>0</v>
      </c>
      <c r="X98" s="22">
        <f t="shared" si="88"/>
        <v>0</v>
      </c>
      <c r="Y98" s="131">
        <v>0</v>
      </c>
      <c r="Z98" s="131" t="s">
        <v>119</v>
      </c>
    </row>
    <row r="99" spans="1:26" x14ac:dyDescent="0.25">
      <c r="A99" s="100"/>
      <c r="B99" s="101" t="s">
        <v>17</v>
      </c>
      <c r="C99" s="26">
        <f>SUM(C86:C98)</f>
        <v>140</v>
      </c>
      <c r="D99" s="34">
        <f>SUM(D86:D98)</f>
        <v>245</v>
      </c>
      <c r="E99" s="26">
        <f t="shared" si="89"/>
        <v>385</v>
      </c>
      <c r="F99" s="102"/>
      <c r="G99" s="34">
        <f>SUM(G86:G98)</f>
        <v>440</v>
      </c>
      <c r="H99" s="63">
        <f t="shared" ref="H99:S99" si="105">SUM(H86:H98)</f>
        <v>0</v>
      </c>
      <c r="I99" s="2">
        <f t="shared" si="105"/>
        <v>0</v>
      </c>
      <c r="J99" s="120">
        <f t="shared" si="105"/>
        <v>0</v>
      </c>
      <c r="K99" s="2">
        <f t="shared" si="105"/>
        <v>55</v>
      </c>
      <c r="L99" s="2">
        <f t="shared" si="105"/>
        <v>105</v>
      </c>
      <c r="M99" s="121">
        <f t="shared" si="105"/>
        <v>13</v>
      </c>
      <c r="N99" s="63">
        <f t="shared" si="105"/>
        <v>55</v>
      </c>
      <c r="O99" s="2">
        <f t="shared" si="105"/>
        <v>70</v>
      </c>
      <c r="P99" s="120">
        <f t="shared" si="105"/>
        <v>12</v>
      </c>
      <c r="Q99" s="2">
        <f t="shared" si="105"/>
        <v>30</v>
      </c>
      <c r="R99" s="2">
        <f t="shared" si="105"/>
        <v>70</v>
      </c>
      <c r="S99" s="121">
        <f t="shared" si="105"/>
        <v>8</v>
      </c>
      <c r="T99" s="117"/>
      <c r="U99" s="117">
        <f>SUM(U86:U98)</f>
        <v>33</v>
      </c>
      <c r="V99" s="121">
        <f>SUM(V86:V98)</f>
        <v>825</v>
      </c>
      <c r="W99" s="121">
        <f>SUM(W86:W98)</f>
        <v>385</v>
      </c>
      <c r="X99" s="121">
        <f>SUM(X86:X98)</f>
        <v>440</v>
      </c>
      <c r="Y99" s="22">
        <v>0</v>
      </c>
      <c r="Z99" s="22">
        <v>0</v>
      </c>
    </row>
    <row r="100" spans="1:26" ht="15.75" thickBot="1" x14ac:dyDescent="0.3">
      <c r="A100" s="104"/>
      <c r="B100" s="105" t="s">
        <v>14</v>
      </c>
      <c r="C100" s="170">
        <f>C48+C99</f>
        <v>520</v>
      </c>
      <c r="D100" s="170">
        <f>D48+D99</f>
        <v>930</v>
      </c>
      <c r="E100" s="170">
        <f>E15+E31+E34+E38+E44+E47+E99</f>
        <v>1450</v>
      </c>
      <c r="F100" s="26"/>
      <c r="G100" s="26">
        <f t="shared" ref="G100:S100" si="106">G15+G31+G34+G38+G44+G47+G99</f>
        <v>1610</v>
      </c>
      <c r="H100" s="35">
        <f t="shared" si="106"/>
        <v>235</v>
      </c>
      <c r="I100" s="26">
        <f t="shared" si="106"/>
        <v>130</v>
      </c>
      <c r="J100" s="26">
        <f t="shared" si="106"/>
        <v>30</v>
      </c>
      <c r="K100" s="26">
        <f t="shared" si="106"/>
        <v>120</v>
      </c>
      <c r="L100" s="26">
        <f t="shared" si="106"/>
        <v>165</v>
      </c>
      <c r="M100" s="36">
        <f t="shared" si="106"/>
        <v>30</v>
      </c>
      <c r="N100" s="35">
        <f t="shared" si="106"/>
        <v>110</v>
      </c>
      <c r="O100" s="26">
        <f t="shared" si="106"/>
        <v>140</v>
      </c>
      <c r="P100" s="26">
        <f t="shared" si="106"/>
        <v>30</v>
      </c>
      <c r="Q100" s="26">
        <f t="shared" si="106"/>
        <v>55</v>
      </c>
      <c r="R100" s="26">
        <f t="shared" si="106"/>
        <v>95</v>
      </c>
      <c r="S100" s="36">
        <f t="shared" si="106"/>
        <v>30</v>
      </c>
      <c r="T100" s="37"/>
      <c r="U100" s="38">
        <f>U15+U31+U34+U38+U44+U47+U99</f>
        <v>120</v>
      </c>
      <c r="V100" s="26">
        <f>V15+V31+V34+V38+V44+V47+V99</f>
        <v>3000</v>
      </c>
      <c r="W100" s="26">
        <f>W15+W31+W34+W38+W44+W47+W99</f>
        <v>1450</v>
      </c>
      <c r="X100" s="26">
        <f>X15+X31+X34+X38+X44+X47+X99</f>
        <v>1550</v>
      </c>
      <c r="Y100" s="22">
        <v>0</v>
      </c>
      <c r="Z100" s="22">
        <v>0</v>
      </c>
    </row>
    <row r="101" spans="1:26" ht="15.75" thickBot="1" x14ac:dyDescent="0.3">
      <c r="A101" s="106"/>
      <c r="B101" s="26"/>
      <c r="C101" s="26"/>
      <c r="D101" s="26"/>
      <c r="E101" s="26"/>
      <c r="F101" s="107"/>
      <c r="G101" s="27"/>
      <c r="H101" s="151">
        <f>H100+I100</f>
        <v>365</v>
      </c>
      <c r="I101" s="109"/>
      <c r="J101" s="110"/>
      <c r="K101" s="151">
        <f>K100+L100</f>
        <v>285</v>
      </c>
      <c r="L101" s="109"/>
      <c r="M101" s="110"/>
      <c r="N101" s="151">
        <f>N100+O100</f>
        <v>250</v>
      </c>
      <c r="O101" s="109"/>
      <c r="P101" s="110"/>
      <c r="Q101" s="151">
        <f>Q100+R100</f>
        <v>150</v>
      </c>
      <c r="R101" s="109"/>
      <c r="S101" s="112"/>
      <c r="T101" s="32"/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</row>
    <row r="102" spans="1:26" x14ac:dyDescent="0.25">
      <c r="A102" s="195" t="s">
        <v>30</v>
      </c>
      <c r="B102" s="196"/>
      <c r="C102" s="113">
        <f>C100/E100</f>
        <v>0.35862068965517241</v>
      </c>
      <c r="D102" s="113">
        <f>D100/E100</f>
        <v>0.64137931034482754</v>
      </c>
      <c r="E102" s="27"/>
      <c r="F102" s="107"/>
      <c r="G102" s="27"/>
      <c r="H102" s="108"/>
      <c r="I102" s="109"/>
      <c r="J102" s="110"/>
      <c r="K102" s="109"/>
      <c r="L102" s="109"/>
      <c r="M102" s="111"/>
      <c r="N102" s="108"/>
      <c r="O102" s="109"/>
      <c r="P102" s="110"/>
      <c r="Q102" s="109"/>
      <c r="R102" s="109"/>
      <c r="S102" s="112"/>
      <c r="T102" s="32"/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</row>
    <row r="103" spans="1:26" x14ac:dyDescent="0.25">
      <c r="A103" s="104"/>
      <c r="B103" s="118"/>
      <c r="C103" s="119"/>
      <c r="D103" s="119"/>
      <c r="E103" s="27"/>
      <c r="F103" s="107"/>
      <c r="G103" s="27"/>
      <c r="H103" s="108"/>
      <c r="I103" s="109"/>
      <c r="J103" s="110"/>
      <c r="K103" s="109"/>
      <c r="L103" s="109"/>
      <c r="M103" s="111"/>
      <c r="N103" s="108"/>
      <c r="O103" s="109"/>
      <c r="P103" s="110"/>
      <c r="Q103" s="109"/>
      <c r="R103" s="109"/>
      <c r="S103" s="112"/>
      <c r="T103" s="32"/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</row>
    <row r="104" spans="1:26" x14ac:dyDescent="0.25">
      <c r="A104" s="106"/>
      <c r="B104" s="122" t="s">
        <v>35</v>
      </c>
      <c r="C104" s="27"/>
      <c r="D104" s="27"/>
      <c r="E104" s="27"/>
      <c r="F104" s="107"/>
      <c r="G104" s="27"/>
      <c r="H104" s="88"/>
      <c r="I104" s="89"/>
      <c r="J104" s="89"/>
      <c r="K104" s="89"/>
      <c r="L104" s="89"/>
      <c r="M104" s="90"/>
      <c r="N104" s="88"/>
      <c r="O104" s="89"/>
      <c r="P104" s="89"/>
      <c r="Q104" s="89"/>
      <c r="R104" s="89"/>
      <c r="S104" s="90"/>
      <c r="T104" s="91"/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</row>
    <row r="105" spans="1:26" s="97" customFormat="1" x14ac:dyDescent="0.25">
      <c r="A105" s="63">
        <v>1</v>
      </c>
      <c r="B105" s="92" t="s">
        <v>79</v>
      </c>
      <c r="C105" s="129">
        <f>H105+K105+N105+Q105</f>
        <v>15</v>
      </c>
      <c r="D105" s="25">
        <f t="shared" ref="D105:D120" si="107">I105+L105+O105+R105</f>
        <v>20</v>
      </c>
      <c r="E105" s="26">
        <f t="shared" ref="E105:E120" si="108">SUM(C105:D105)</f>
        <v>35</v>
      </c>
      <c r="F105" s="27"/>
      <c r="G105" s="99">
        <f>X105</f>
        <v>40</v>
      </c>
      <c r="H105" s="63"/>
      <c r="I105" s="2"/>
      <c r="J105" s="93"/>
      <c r="K105" s="2">
        <v>15</v>
      </c>
      <c r="L105" s="2">
        <v>20</v>
      </c>
      <c r="M105" s="31">
        <v>3</v>
      </c>
      <c r="N105" s="94"/>
      <c r="O105" s="95"/>
      <c r="P105" s="93"/>
      <c r="Q105" s="96"/>
      <c r="R105" s="95"/>
      <c r="S105" s="31"/>
      <c r="T105" s="32" t="s">
        <v>138</v>
      </c>
      <c r="U105" s="22">
        <f t="shared" ref="U105:U120" si="109">J105+M105+P105+S105</f>
        <v>3</v>
      </c>
      <c r="V105" s="15">
        <f t="shared" si="6"/>
        <v>75</v>
      </c>
      <c r="W105" s="22">
        <f>E105</f>
        <v>35</v>
      </c>
      <c r="X105" s="22">
        <f t="shared" ref="X105:X120" si="110">V105-W105</f>
        <v>40</v>
      </c>
      <c r="Y105" s="131">
        <v>2</v>
      </c>
      <c r="Z105" s="131" t="s">
        <v>120</v>
      </c>
    </row>
    <row r="106" spans="1:26" s="97" customFormat="1" x14ac:dyDescent="0.25">
      <c r="A106" s="63">
        <v>2</v>
      </c>
      <c r="B106" s="92" t="s">
        <v>75</v>
      </c>
      <c r="C106" s="129">
        <f t="shared" ref="C106:C120" si="111">H106+K106+N106+Q106</f>
        <v>0</v>
      </c>
      <c r="D106" s="25">
        <f t="shared" si="107"/>
        <v>15</v>
      </c>
      <c r="E106" s="26">
        <f t="shared" si="108"/>
        <v>15</v>
      </c>
      <c r="F106" s="27"/>
      <c r="G106" s="99">
        <f t="shared" ref="G106:G120" si="112">X106</f>
        <v>10</v>
      </c>
      <c r="H106" s="63"/>
      <c r="I106" s="2"/>
      <c r="J106" s="93"/>
      <c r="K106" s="2"/>
      <c r="L106" s="2">
        <v>15</v>
      </c>
      <c r="M106" s="31">
        <v>1</v>
      </c>
      <c r="N106" s="63"/>
      <c r="O106" s="2"/>
      <c r="P106" s="93"/>
      <c r="Q106" s="96"/>
      <c r="R106" s="95"/>
      <c r="S106" s="31"/>
      <c r="T106" s="32" t="s">
        <v>137</v>
      </c>
      <c r="U106" s="22">
        <f t="shared" si="109"/>
        <v>1</v>
      </c>
      <c r="V106" s="15">
        <f t="shared" si="6"/>
        <v>25</v>
      </c>
      <c r="W106" s="22">
        <f>E106</f>
        <v>15</v>
      </c>
      <c r="X106" s="22">
        <f t="shared" si="110"/>
        <v>10</v>
      </c>
      <c r="Y106" s="131">
        <v>2</v>
      </c>
      <c r="Z106" s="131" t="s">
        <v>120</v>
      </c>
    </row>
    <row r="107" spans="1:26" s="97" customFormat="1" ht="23.25" customHeight="1" x14ac:dyDescent="0.25">
      <c r="A107" s="63">
        <v>3</v>
      </c>
      <c r="B107" s="92" t="s">
        <v>80</v>
      </c>
      <c r="C107" s="129">
        <f t="shared" si="111"/>
        <v>20</v>
      </c>
      <c r="D107" s="25">
        <f t="shared" si="107"/>
        <v>20</v>
      </c>
      <c r="E107" s="26">
        <f t="shared" si="108"/>
        <v>40</v>
      </c>
      <c r="F107" s="27" t="s">
        <v>53</v>
      </c>
      <c r="G107" s="99">
        <f t="shared" si="112"/>
        <v>35</v>
      </c>
      <c r="H107" s="63"/>
      <c r="I107" s="2"/>
      <c r="J107" s="93"/>
      <c r="K107" s="2">
        <v>20</v>
      </c>
      <c r="L107" s="2">
        <v>20</v>
      </c>
      <c r="M107" s="31">
        <v>3</v>
      </c>
      <c r="N107" s="63"/>
      <c r="O107" s="2"/>
      <c r="P107" s="93"/>
      <c r="Q107" s="63"/>
      <c r="R107" s="2"/>
      <c r="S107" s="31"/>
      <c r="T107" s="32" t="s">
        <v>138</v>
      </c>
      <c r="U107" s="22">
        <f t="shared" si="109"/>
        <v>3</v>
      </c>
      <c r="V107" s="15">
        <f t="shared" si="6"/>
        <v>75</v>
      </c>
      <c r="W107" s="22">
        <f>E107</f>
        <v>40</v>
      </c>
      <c r="X107" s="22">
        <f t="shared" si="110"/>
        <v>35</v>
      </c>
      <c r="Y107" s="131">
        <v>2</v>
      </c>
      <c r="Z107" s="131" t="s">
        <v>120</v>
      </c>
    </row>
    <row r="108" spans="1:26" s="97" customFormat="1" x14ac:dyDescent="0.25">
      <c r="A108" s="63">
        <v>4</v>
      </c>
      <c r="B108" s="92" t="s">
        <v>81</v>
      </c>
      <c r="C108" s="129">
        <f t="shared" ref="C108:C115" si="113">H108+K108+N108+Q108</f>
        <v>10</v>
      </c>
      <c r="D108" s="25">
        <f t="shared" ref="D108:D115" si="114">I108+L108+O108+R108</f>
        <v>20</v>
      </c>
      <c r="E108" s="26">
        <f t="shared" ref="E108:E115" si="115">SUM(C108:D108)</f>
        <v>30</v>
      </c>
      <c r="F108" s="27"/>
      <c r="G108" s="99">
        <f t="shared" si="112"/>
        <v>20</v>
      </c>
      <c r="H108" s="63"/>
      <c r="I108" s="2"/>
      <c r="J108" s="93"/>
      <c r="K108" s="2">
        <v>10</v>
      </c>
      <c r="L108" s="2">
        <v>20</v>
      </c>
      <c r="M108" s="31">
        <v>2</v>
      </c>
      <c r="N108" s="63"/>
      <c r="O108" s="2"/>
      <c r="P108" s="93"/>
      <c r="Q108" s="1"/>
      <c r="R108" s="2"/>
      <c r="S108" s="31"/>
      <c r="T108" s="32" t="s">
        <v>140</v>
      </c>
      <c r="U108" s="22">
        <f t="shared" ref="U108:U115" si="116">J108+M108+P108+S108</f>
        <v>2</v>
      </c>
      <c r="V108" s="15">
        <f t="shared" si="6"/>
        <v>50</v>
      </c>
      <c r="W108" s="22">
        <f t="shared" ref="W108:W115" si="117">E108</f>
        <v>30</v>
      </c>
      <c r="X108" s="22">
        <f t="shared" ref="X108:X115" si="118">V108-W108</f>
        <v>20</v>
      </c>
      <c r="Y108" s="131">
        <v>2</v>
      </c>
      <c r="Z108" s="131" t="s">
        <v>120</v>
      </c>
    </row>
    <row r="109" spans="1:26" s="97" customFormat="1" x14ac:dyDescent="0.25">
      <c r="A109" s="63">
        <v>5</v>
      </c>
      <c r="B109" s="92" t="s">
        <v>82</v>
      </c>
      <c r="C109" s="129">
        <f t="shared" si="113"/>
        <v>10</v>
      </c>
      <c r="D109" s="25">
        <f t="shared" si="114"/>
        <v>15</v>
      </c>
      <c r="E109" s="26">
        <f t="shared" si="115"/>
        <v>25</v>
      </c>
      <c r="F109" s="27"/>
      <c r="G109" s="99">
        <f t="shared" si="112"/>
        <v>25</v>
      </c>
      <c r="H109" s="63"/>
      <c r="I109" s="2"/>
      <c r="J109" s="93"/>
      <c r="K109" s="2">
        <v>10</v>
      </c>
      <c r="L109" s="2">
        <v>15</v>
      </c>
      <c r="M109" s="31">
        <v>2</v>
      </c>
      <c r="N109" s="63"/>
      <c r="O109" s="2"/>
      <c r="P109" s="93"/>
      <c r="Q109" s="1"/>
      <c r="R109" s="2"/>
      <c r="S109" s="31"/>
      <c r="T109" s="32" t="s">
        <v>138</v>
      </c>
      <c r="U109" s="22">
        <f t="shared" si="116"/>
        <v>2</v>
      </c>
      <c r="V109" s="15">
        <f t="shared" si="6"/>
        <v>50</v>
      </c>
      <c r="W109" s="22">
        <f t="shared" si="117"/>
        <v>25</v>
      </c>
      <c r="X109" s="22">
        <f t="shared" si="118"/>
        <v>25</v>
      </c>
      <c r="Y109" s="131">
        <v>2</v>
      </c>
      <c r="Z109" s="131" t="s">
        <v>120</v>
      </c>
    </row>
    <row r="110" spans="1:26" s="97" customFormat="1" x14ac:dyDescent="0.25">
      <c r="A110" s="63">
        <v>6</v>
      </c>
      <c r="B110" s="92" t="s">
        <v>83</v>
      </c>
      <c r="C110" s="129">
        <f t="shared" si="113"/>
        <v>15</v>
      </c>
      <c r="D110" s="25">
        <f t="shared" si="114"/>
        <v>10</v>
      </c>
      <c r="E110" s="26">
        <f t="shared" si="115"/>
        <v>25</v>
      </c>
      <c r="F110" s="27"/>
      <c r="G110" s="99">
        <f t="shared" si="112"/>
        <v>25</v>
      </c>
      <c r="H110" s="63"/>
      <c r="I110" s="2"/>
      <c r="J110" s="93"/>
      <c r="K110" s="2">
        <v>15</v>
      </c>
      <c r="L110" s="2">
        <v>10</v>
      </c>
      <c r="M110" s="31">
        <v>2</v>
      </c>
      <c r="N110" s="63"/>
      <c r="O110" s="2"/>
      <c r="P110" s="93"/>
      <c r="Q110" s="1"/>
      <c r="R110" s="2"/>
      <c r="S110" s="31"/>
      <c r="T110" s="32" t="s">
        <v>138</v>
      </c>
      <c r="U110" s="22">
        <f t="shared" si="116"/>
        <v>2</v>
      </c>
      <c r="V110" s="15">
        <f t="shared" si="6"/>
        <v>50</v>
      </c>
      <c r="W110" s="22">
        <f t="shared" si="117"/>
        <v>25</v>
      </c>
      <c r="X110" s="22">
        <f t="shared" si="118"/>
        <v>25</v>
      </c>
      <c r="Y110" s="131">
        <v>2</v>
      </c>
      <c r="Z110" s="131" t="s">
        <v>120</v>
      </c>
    </row>
    <row r="111" spans="1:26" s="97" customFormat="1" ht="22.5" x14ac:dyDescent="0.25">
      <c r="A111" s="63">
        <v>7</v>
      </c>
      <c r="B111" s="92" t="s">
        <v>84</v>
      </c>
      <c r="C111" s="129">
        <f t="shared" si="113"/>
        <v>10</v>
      </c>
      <c r="D111" s="25">
        <f t="shared" si="114"/>
        <v>20</v>
      </c>
      <c r="E111" s="26">
        <f t="shared" si="115"/>
        <v>30</v>
      </c>
      <c r="F111" s="27"/>
      <c r="G111" s="99">
        <f t="shared" si="112"/>
        <v>45</v>
      </c>
      <c r="H111" s="63"/>
      <c r="I111" s="2"/>
      <c r="J111" s="93"/>
      <c r="K111" s="2"/>
      <c r="L111" s="2"/>
      <c r="M111" s="31"/>
      <c r="N111" s="63">
        <v>10</v>
      </c>
      <c r="O111" s="2">
        <v>20</v>
      </c>
      <c r="P111" s="93">
        <v>3</v>
      </c>
      <c r="Q111" s="1"/>
      <c r="R111" s="2"/>
      <c r="S111" s="31"/>
      <c r="T111" s="32" t="s">
        <v>138</v>
      </c>
      <c r="U111" s="22">
        <f t="shared" si="116"/>
        <v>3</v>
      </c>
      <c r="V111" s="15">
        <f t="shared" si="6"/>
        <v>75</v>
      </c>
      <c r="W111" s="22">
        <f t="shared" si="117"/>
        <v>30</v>
      </c>
      <c r="X111" s="22">
        <f t="shared" si="118"/>
        <v>45</v>
      </c>
      <c r="Y111" s="131">
        <v>3</v>
      </c>
      <c r="Z111" s="131" t="s">
        <v>120</v>
      </c>
    </row>
    <row r="112" spans="1:26" s="97" customFormat="1" ht="22.5" x14ac:dyDescent="0.25">
      <c r="A112" s="63">
        <v>8</v>
      </c>
      <c r="B112" s="92" t="s">
        <v>133</v>
      </c>
      <c r="C112" s="25">
        <f t="shared" si="113"/>
        <v>5</v>
      </c>
      <c r="D112" s="25">
        <f t="shared" si="114"/>
        <v>25</v>
      </c>
      <c r="E112" s="26">
        <f t="shared" si="115"/>
        <v>30</v>
      </c>
      <c r="F112" s="27" t="s">
        <v>53</v>
      </c>
      <c r="G112" s="99">
        <f t="shared" si="112"/>
        <v>45</v>
      </c>
      <c r="H112" s="63"/>
      <c r="I112" s="2"/>
      <c r="J112" s="93"/>
      <c r="K112" s="2"/>
      <c r="L112" s="2"/>
      <c r="M112" s="31"/>
      <c r="N112" s="63">
        <v>5</v>
      </c>
      <c r="O112" s="2">
        <v>25</v>
      </c>
      <c r="P112" s="93">
        <v>3</v>
      </c>
      <c r="Q112" s="1"/>
      <c r="R112" s="2"/>
      <c r="S112" s="31"/>
      <c r="T112" s="32" t="s">
        <v>138</v>
      </c>
      <c r="U112" s="22">
        <f t="shared" si="116"/>
        <v>3</v>
      </c>
      <c r="V112" s="15">
        <f t="shared" si="6"/>
        <v>75</v>
      </c>
      <c r="W112" s="22">
        <f t="shared" si="117"/>
        <v>30</v>
      </c>
      <c r="X112" s="22">
        <f t="shared" si="118"/>
        <v>45</v>
      </c>
      <c r="Y112" s="131">
        <v>3</v>
      </c>
      <c r="Z112" s="131" t="s">
        <v>120</v>
      </c>
    </row>
    <row r="113" spans="1:27" s="97" customFormat="1" ht="22.5" x14ac:dyDescent="0.25">
      <c r="A113" s="63">
        <v>9</v>
      </c>
      <c r="B113" s="92" t="s">
        <v>86</v>
      </c>
      <c r="C113" s="25">
        <f t="shared" ref="C113" si="119">H113+K113+N113+Q113</f>
        <v>10</v>
      </c>
      <c r="D113" s="25">
        <f t="shared" ref="D113" si="120">I113+L113+O113+R113</f>
        <v>10</v>
      </c>
      <c r="E113" s="26">
        <f t="shared" si="115"/>
        <v>20</v>
      </c>
      <c r="F113" s="27"/>
      <c r="G113" s="99">
        <f t="shared" si="112"/>
        <v>30</v>
      </c>
      <c r="H113" s="63"/>
      <c r="I113" s="2"/>
      <c r="J113" s="93"/>
      <c r="K113" s="2"/>
      <c r="L113" s="2"/>
      <c r="M113" s="31"/>
      <c r="N113" s="63">
        <v>10</v>
      </c>
      <c r="O113" s="2">
        <v>10</v>
      </c>
      <c r="P113" s="93">
        <v>2</v>
      </c>
      <c r="Q113" s="1"/>
      <c r="R113" s="2"/>
      <c r="S113" s="31"/>
      <c r="T113" s="32" t="s">
        <v>138</v>
      </c>
      <c r="U113" s="22">
        <f t="shared" si="116"/>
        <v>2</v>
      </c>
      <c r="V113" s="15">
        <f t="shared" si="6"/>
        <v>50</v>
      </c>
      <c r="W113" s="22">
        <f t="shared" si="117"/>
        <v>20</v>
      </c>
      <c r="X113" s="22">
        <f t="shared" si="118"/>
        <v>30</v>
      </c>
      <c r="Y113" s="131">
        <v>3</v>
      </c>
      <c r="Z113" s="131" t="s">
        <v>120</v>
      </c>
      <c r="AA113" s="97" t="s">
        <v>139</v>
      </c>
    </row>
    <row r="114" spans="1:27" s="97" customFormat="1" ht="22.9" customHeight="1" x14ac:dyDescent="0.25">
      <c r="A114" s="63">
        <v>10</v>
      </c>
      <c r="B114" s="92" t="s">
        <v>134</v>
      </c>
      <c r="C114" s="25">
        <f t="shared" si="113"/>
        <v>5</v>
      </c>
      <c r="D114" s="25">
        <f t="shared" si="114"/>
        <v>15</v>
      </c>
      <c r="E114" s="26">
        <f t="shared" si="115"/>
        <v>20</v>
      </c>
      <c r="F114" s="27"/>
      <c r="G114" s="99">
        <f t="shared" si="112"/>
        <v>30</v>
      </c>
      <c r="H114" s="63"/>
      <c r="I114" s="2"/>
      <c r="J114" s="93"/>
      <c r="K114" s="2"/>
      <c r="L114" s="2"/>
      <c r="M114" s="31"/>
      <c r="N114" s="63">
        <v>5</v>
      </c>
      <c r="O114" s="2">
        <v>15</v>
      </c>
      <c r="P114" s="93">
        <v>2</v>
      </c>
      <c r="Q114" s="1"/>
      <c r="R114" s="2"/>
      <c r="S114" s="31"/>
      <c r="T114" s="32" t="s">
        <v>140</v>
      </c>
      <c r="U114" s="22">
        <f t="shared" si="116"/>
        <v>2</v>
      </c>
      <c r="V114" s="15">
        <f t="shared" si="6"/>
        <v>50</v>
      </c>
      <c r="W114" s="22">
        <f t="shared" si="117"/>
        <v>20</v>
      </c>
      <c r="X114" s="22">
        <f t="shared" si="118"/>
        <v>30</v>
      </c>
      <c r="Y114" s="131">
        <v>3</v>
      </c>
      <c r="Z114" s="131" t="s">
        <v>120</v>
      </c>
    </row>
    <row r="115" spans="1:27" s="97" customFormat="1" x14ac:dyDescent="0.25">
      <c r="A115" s="63">
        <v>11</v>
      </c>
      <c r="B115" s="92" t="s">
        <v>88</v>
      </c>
      <c r="C115" s="25">
        <f t="shared" si="113"/>
        <v>5</v>
      </c>
      <c r="D115" s="25">
        <f t="shared" si="114"/>
        <v>10</v>
      </c>
      <c r="E115" s="26">
        <f t="shared" si="115"/>
        <v>15</v>
      </c>
      <c r="F115" s="27"/>
      <c r="G115" s="99">
        <f t="shared" si="112"/>
        <v>35</v>
      </c>
      <c r="H115" s="63"/>
      <c r="I115" s="2"/>
      <c r="J115" s="93"/>
      <c r="K115" s="2"/>
      <c r="L115" s="2"/>
      <c r="M115" s="115"/>
      <c r="N115" s="63">
        <v>5</v>
      </c>
      <c r="O115" s="2">
        <v>10</v>
      </c>
      <c r="P115" s="114">
        <v>2</v>
      </c>
      <c r="Q115" s="1"/>
      <c r="R115" s="2"/>
      <c r="S115" s="31"/>
      <c r="T115" s="32" t="s">
        <v>135</v>
      </c>
      <c r="U115" s="22">
        <f t="shared" si="116"/>
        <v>2</v>
      </c>
      <c r="V115" s="15">
        <f t="shared" si="6"/>
        <v>50</v>
      </c>
      <c r="W115" s="22">
        <f t="shared" si="117"/>
        <v>15</v>
      </c>
      <c r="X115" s="22">
        <f t="shared" si="118"/>
        <v>35</v>
      </c>
      <c r="Y115" s="131">
        <v>3</v>
      </c>
      <c r="Z115" s="131" t="s">
        <v>120</v>
      </c>
    </row>
    <row r="116" spans="1:27" s="97" customFormat="1" x14ac:dyDescent="0.25">
      <c r="A116" s="63">
        <v>12</v>
      </c>
      <c r="B116" s="92" t="s">
        <v>89</v>
      </c>
      <c r="C116" s="25">
        <f t="shared" ref="C116:C119" si="121">H116+K116+N116+Q116</f>
        <v>0</v>
      </c>
      <c r="D116" s="25">
        <f t="shared" ref="D116:D119" si="122">I116+L116+O116+R116</f>
        <v>15</v>
      </c>
      <c r="E116" s="26">
        <f t="shared" ref="E116:E119" si="123">SUM(C116:D116)</f>
        <v>15</v>
      </c>
      <c r="F116" s="27"/>
      <c r="G116" s="99">
        <f t="shared" si="112"/>
        <v>10</v>
      </c>
      <c r="H116" s="63"/>
      <c r="I116" s="2"/>
      <c r="J116" s="93"/>
      <c r="K116" s="2"/>
      <c r="L116" s="2"/>
      <c r="M116" s="115"/>
      <c r="N116" s="63"/>
      <c r="O116" s="2"/>
      <c r="P116" s="114"/>
      <c r="Q116" s="1"/>
      <c r="R116" s="2">
        <v>15</v>
      </c>
      <c r="S116" s="31">
        <v>1</v>
      </c>
      <c r="T116" s="32" t="s">
        <v>140</v>
      </c>
      <c r="U116" s="22">
        <f t="shared" ref="U116:U119" si="124">J116+M116+P116+S116</f>
        <v>1</v>
      </c>
      <c r="V116" s="15">
        <f t="shared" ref="V116:V119" si="125">U116*25</f>
        <v>25</v>
      </c>
      <c r="W116" s="22">
        <f t="shared" ref="W116:W119" si="126">E116</f>
        <v>15</v>
      </c>
      <c r="X116" s="22">
        <f t="shared" ref="X116:X119" si="127">V116-W116</f>
        <v>10</v>
      </c>
      <c r="Y116" s="131">
        <v>4</v>
      </c>
      <c r="Z116" s="131" t="s">
        <v>120</v>
      </c>
    </row>
    <row r="117" spans="1:27" s="97" customFormat="1" x14ac:dyDescent="0.25">
      <c r="A117" s="63">
        <v>13</v>
      </c>
      <c r="B117" s="92" t="s">
        <v>90</v>
      </c>
      <c r="C117" s="25">
        <f t="shared" si="121"/>
        <v>10</v>
      </c>
      <c r="D117" s="25">
        <f t="shared" si="122"/>
        <v>40</v>
      </c>
      <c r="E117" s="26">
        <f t="shared" si="123"/>
        <v>50</v>
      </c>
      <c r="F117" s="27"/>
      <c r="G117" s="99">
        <f t="shared" si="112"/>
        <v>25</v>
      </c>
      <c r="H117" s="63"/>
      <c r="I117" s="2"/>
      <c r="J117" s="93"/>
      <c r="K117" s="2"/>
      <c r="L117" s="2"/>
      <c r="M117" s="115"/>
      <c r="N117" s="63"/>
      <c r="O117" s="2"/>
      <c r="P117" s="114"/>
      <c r="Q117" s="1">
        <v>10</v>
      </c>
      <c r="R117" s="2">
        <v>40</v>
      </c>
      <c r="S117" s="31">
        <v>3</v>
      </c>
      <c r="T117" s="32" t="s">
        <v>138</v>
      </c>
      <c r="U117" s="22">
        <f t="shared" si="124"/>
        <v>3</v>
      </c>
      <c r="V117" s="15">
        <f t="shared" si="125"/>
        <v>75</v>
      </c>
      <c r="W117" s="22">
        <f t="shared" si="126"/>
        <v>50</v>
      </c>
      <c r="X117" s="22">
        <f t="shared" si="127"/>
        <v>25</v>
      </c>
      <c r="Y117" s="131">
        <v>4</v>
      </c>
      <c r="Z117" s="131" t="s">
        <v>120</v>
      </c>
    </row>
    <row r="118" spans="1:27" s="97" customFormat="1" ht="22.5" x14ac:dyDescent="0.25">
      <c r="A118" s="63">
        <v>14</v>
      </c>
      <c r="B118" s="92" t="s">
        <v>91</v>
      </c>
      <c r="C118" s="25">
        <f t="shared" si="121"/>
        <v>10</v>
      </c>
      <c r="D118" s="25">
        <f t="shared" si="122"/>
        <v>10</v>
      </c>
      <c r="E118" s="26">
        <f t="shared" si="123"/>
        <v>20</v>
      </c>
      <c r="F118" s="27"/>
      <c r="G118" s="99">
        <f t="shared" si="112"/>
        <v>55</v>
      </c>
      <c r="H118" s="63"/>
      <c r="I118" s="2"/>
      <c r="J118" s="93"/>
      <c r="K118" s="2"/>
      <c r="L118" s="2"/>
      <c r="M118" s="115"/>
      <c r="N118" s="63"/>
      <c r="O118" s="2"/>
      <c r="P118" s="114"/>
      <c r="Q118" s="1">
        <v>10</v>
      </c>
      <c r="R118" s="2">
        <v>10</v>
      </c>
      <c r="S118" s="31">
        <v>3</v>
      </c>
      <c r="T118" s="32" t="s">
        <v>138</v>
      </c>
      <c r="U118" s="22">
        <f t="shared" si="124"/>
        <v>3</v>
      </c>
      <c r="V118" s="15">
        <f t="shared" si="125"/>
        <v>75</v>
      </c>
      <c r="W118" s="22">
        <f t="shared" si="126"/>
        <v>20</v>
      </c>
      <c r="X118" s="22">
        <f t="shared" si="127"/>
        <v>55</v>
      </c>
      <c r="Y118" s="131">
        <v>4</v>
      </c>
      <c r="Z118" s="131" t="s">
        <v>120</v>
      </c>
    </row>
    <row r="119" spans="1:27" s="97" customFormat="1" ht="22.5" x14ac:dyDescent="0.25">
      <c r="A119" s="63">
        <v>15</v>
      </c>
      <c r="B119" s="92" t="s">
        <v>92</v>
      </c>
      <c r="C119" s="25">
        <f t="shared" si="121"/>
        <v>5</v>
      </c>
      <c r="D119" s="25">
        <f t="shared" si="122"/>
        <v>10</v>
      </c>
      <c r="E119" s="26">
        <f t="shared" si="123"/>
        <v>15</v>
      </c>
      <c r="F119" s="27"/>
      <c r="G119" s="99">
        <f t="shared" si="112"/>
        <v>10</v>
      </c>
      <c r="H119" s="63"/>
      <c r="I119" s="2"/>
      <c r="J119" s="93"/>
      <c r="K119" s="2"/>
      <c r="L119" s="2"/>
      <c r="M119" s="115"/>
      <c r="N119" s="63"/>
      <c r="O119" s="2"/>
      <c r="P119" s="114"/>
      <c r="Q119" s="1">
        <v>5</v>
      </c>
      <c r="R119" s="2">
        <v>10</v>
      </c>
      <c r="S119" s="31">
        <v>1</v>
      </c>
      <c r="T119" s="32" t="s">
        <v>140</v>
      </c>
      <c r="U119" s="22">
        <f t="shared" si="124"/>
        <v>1</v>
      </c>
      <c r="V119" s="15">
        <f t="shared" si="125"/>
        <v>25</v>
      </c>
      <c r="W119" s="22">
        <f t="shared" si="126"/>
        <v>15</v>
      </c>
      <c r="X119" s="22">
        <f t="shared" si="127"/>
        <v>10</v>
      </c>
      <c r="Y119" s="131">
        <v>4</v>
      </c>
      <c r="Z119" s="131" t="s">
        <v>120</v>
      </c>
    </row>
    <row r="120" spans="1:27" s="97" customFormat="1" x14ac:dyDescent="0.25">
      <c r="A120" s="63"/>
      <c r="B120" s="98"/>
      <c r="C120" s="25">
        <f t="shared" si="111"/>
        <v>0</v>
      </c>
      <c r="D120" s="25">
        <f t="shared" si="107"/>
        <v>0</v>
      </c>
      <c r="E120" s="26">
        <f t="shared" si="108"/>
        <v>0</v>
      </c>
      <c r="F120" s="27"/>
      <c r="G120" s="99">
        <f t="shared" si="112"/>
        <v>0</v>
      </c>
      <c r="H120" s="63"/>
      <c r="I120" s="2"/>
      <c r="J120" s="114"/>
      <c r="K120" s="2"/>
      <c r="L120" s="2"/>
      <c r="M120" s="115"/>
      <c r="N120" s="63"/>
      <c r="O120" s="2"/>
      <c r="P120" s="114"/>
      <c r="Q120" s="2"/>
      <c r="R120" s="2"/>
      <c r="S120" s="115"/>
      <c r="T120" s="32"/>
      <c r="U120" s="22">
        <f t="shared" si="109"/>
        <v>0</v>
      </c>
      <c r="V120" s="15">
        <f t="shared" si="6"/>
        <v>0</v>
      </c>
      <c r="W120" s="22">
        <f>E120</f>
        <v>0</v>
      </c>
      <c r="X120" s="22">
        <f t="shared" si="110"/>
        <v>0</v>
      </c>
      <c r="Y120" s="22">
        <v>0</v>
      </c>
      <c r="Z120" s="131" t="s">
        <v>120</v>
      </c>
    </row>
    <row r="121" spans="1:27" x14ac:dyDescent="0.25">
      <c r="A121" s="100"/>
      <c r="B121" s="101" t="s">
        <v>17</v>
      </c>
      <c r="C121" s="26">
        <f>SUM(C105:C120)</f>
        <v>130</v>
      </c>
      <c r="D121" s="26">
        <f t="shared" ref="D121:X121" si="128">SUM(D105:D120)</f>
        <v>255</v>
      </c>
      <c r="E121" s="26">
        <f t="shared" si="128"/>
        <v>385</v>
      </c>
      <c r="F121" s="26"/>
      <c r="G121" s="34">
        <f t="shared" si="128"/>
        <v>440</v>
      </c>
      <c r="H121" s="35">
        <f t="shared" si="128"/>
        <v>0</v>
      </c>
      <c r="I121" s="26">
        <f t="shared" si="128"/>
        <v>0</v>
      </c>
      <c r="J121" s="26">
        <f t="shared" si="128"/>
        <v>0</v>
      </c>
      <c r="K121" s="26">
        <f t="shared" si="128"/>
        <v>70</v>
      </c>
      <c r="L121" s="26">
        <f t="shared" si="128"/>
        <v>100</v>
      </c>
      <c r="M121" s="36">
        <f t="shared" si="128"/>
        <v>13</v>
      </c>
      <c r="N121" s="35">
        <f t="shared" si="128"/>
        <v>35</v>
      </c>
      <c r="O121" s="26">
        <f t="shared" si="128"/>
        <v>80</v>
      </c>
      <c r="P121" s="26">
        <f t="shared" si="128"/>
        <v>12</v>
      </c>
      <c r="Q121" s="26">
        <f t="shared" si="128"/>
        <v>25</v>
      </c>
      <c r="R121" s="26">
        <f t="shared" si="128"/>
        <v>75</v>
      </c>
      <c r="S121" s="36">
        <f t="shared" si="128"/>
        <v>8</v>
      </c>
      <c r="T121" s="37"/>
      <c r="U121" s="38">
        <f t="shared" si="128"/>
        <v>33</v>
      </c>
      <c r="V121" s="26">
        <f t="shared" si="128"/>
        <v>825</v>
      </c>
      <c r="W121" s="26">
        <f t="shared" si="128"/>
        <v>385</v>
      </c>
      <c r="X121" s="26">
        <f t="shared" si="128"/>
        <v>440</v>
      </c>
      <c r="Y121" s="22">
        <v>0</v>
      </c>
      <c r="Z121" s="22">
        <v>0</v>
      </c>
    </row>
    <row r="122" spans="1:27" ht="15.75" thickBot="1" x14ac:dyDescent="0.3">
      <c r="A122" s="104"/>
      <c r="B122" s="105" t="s">
        <v>14</v>
      </c>
      <c r="C122" s="170">
        <f>C48+C121</f>
        <v>510</v>
      </c>
      <c r="D122" s="170">
        <f>D48+D121</f>
        <v>940</v>
      </c>
      <c r="E122" s="170">
        <f>E15+E31+E34+E38+E44+E47+E121</f>
        <v>1450</v>
      </c>
      <c r="F122" s="26"/>
      <c r="G122" s="34">
        <f t="shared" ref="G122:S122" si="129">G15+G31+G34+G38+G44+G47+G121</f>
        <v>1610</v>
      </c>
      <c r="H122" s="35">
        <f t="shared" si="129"/>
        <v>235</v>
      </c>
      <c r="I122" s="26">
        <f t="shared" si="129"/>
        <v>130</v>
      </c>
      <c r="J122" s="26">
        <f t="shared" si="129"/>
        <v>30</v>
      </c>
      <c r="K122" s="26">
        <f t="shared" si="129"/>
        <v>135</v>
      </c>
      <c r="L122" s="26">
        <f t="shared" si="129"/>
        <v>160</v>
      </c>
      <c r="M122" s="36">
        <f t="shared" si="129"/>
        <v>30</v>
      </c>
      <c r="N122" s="35">
        <f t="shared" si="129"/>
        <v>90</v>
      </c>
      <c r="O122" s="26">
        <f t="shared" si="129"/>
        <v>150</v>
      </c>
      <c r="P122" s="26">
        <f t="shared" si="129"/>
        <v>30</v>
      </c>
      <c r="Q122" s="26">
        <f t="shared" si="129"/>
        <v>50</v>
      </c>
      <c r="R122" s="26">
        <f t="shared" si="129"/>
        <v>100</v>
      </c>
      <c r="S122" s="36">
        <f t="shared" si="129"/>
        <v>30</v>
      </c>
      <c r="T122" s="37"/>
      <c r="U122" s="38">
        <f>U15+U31+U34+U38+U44+U47+U121</f>
        <v>120</v>
      </c>
      <c r="V122" s="26">
        <f>V15+V31+V34+V38+V44+V47+V121</f>
        <v>3000</v>
      </c>
      <c r="W122" s="26">
        <f>W15+W31+W34+W38+W44+W47+W121</f>
        <v>1450</v>
      </c>
      <c r="X122" s="26">
        <f>X15+X31+X34+X38+X44+X47+X121</f>
        <v>1550</v>
      </c>
      <c r="Y122" s="22">
        <v>0</v>
      </c>
      <c r="Z122" s="22">
        <v>0</v>
      </c>
    </row>
    <row r="123" spans="1:27" ht="15.75" thickBot="1" x14ac:dyDescent="0.3">
      <c r="A123" s="106"/>
      <c r="B123" s="26"/>
      <c r="C123" s="26"/>
      <c r="D123" s="26"/>
      <c r="E123" s="26">
        <f>C123+D123</f>
        <v>0</v>
      </c>
      <c r="F123" s="107"/>
      <c r="G123" s="27"/>
      <c r="H123" s="151">
        <f>H122+I122</f>
        <v>365</v>
      </c>
      <c r="I123" s="109"/>
      <c r="J123" s="110"/>
      <c r="K123" s="151">
        <f>K122+L122</f>
        <v>295</v>
      </c>
      <c r="L123" s="109"/>
      <c r="M123" s="110"/>
      <c r="N123" s="151">
        <f>N122+O122</f>
        <v>240</v>
      </c>
      <c r="O123" s="109"/>
      <c r="P123" s="110"/>
      <c r="Q123" s="151">
        <f>Q122+R122</f>
        <v>150</v>
      </c>
      <c r="R123" s="109"/>
      <c r="S123" s="112"/>
      <c r="T123" s="32"/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</row>
    <row r="124" spans="1:27" x14ac:dyDescent="0.25">
      <c r="A124" s="195" t="s">
        <v>30</v>
      </c>
      <c r="B124" s="196"/>
      <c r="C124" s="113">
        <f>C122/E122</f>
        <v>0.35172413793103446</v>
      </c>
      <c r="D124" s="113">
        <f>D122/E122</f>
        <v>0.64827586206896548</v>
      </c>
      <c r="E124" s="27"/>
      <c r="F124" s="107"/>
      <c r="G124" s="27"/>
      <c r="H124" s="108"/>
      <c r="I124" s="109"/>
      <c r="J124" s="110"/>
      <c r="K124" s="109"/>
      <c r="L124" s="109"/>
      <c r="M124" s="111"/>
      <c r="N124" s="108"/>
      <c r="O124" s="109"/>
      <c r="P124" s="110"/>
      <c r="Q124" s="109"/>
      <c r="R124" s="109"/>
      <c r="S124" s="112"/>
      <c r="T124" s="32"/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</row>
    <row r="125" spans="1:27" x14ac:dyDescent="0.25">
      <c r="A125" s="104"/>
      <c r="B125" s="118"/>
      <c r="C125" s="119"/>
      <c r="D125" s="119"/>
      <c r="E125" s="27"/>
      <c r="F125" s="107"/>
      <c r="G125" s="27"/>
      <c r="H125" s="108"/>
      <c r="I125" s="109"/>
      <c r="J125" s="110"/>
      <c r="K125" s="109"/>
      <c r="L125" s="109"/>
      <c r="M125" s="111"/>
      <c r="N125" s="108"/>
      <c r="O125" s="109"/>
      <c r="P125" s="110"/>
      <c r="Q125" s="109"/>
      <c r="R125" s="109"/>
      <c r="S125" s="112"/>
      <c r="T125" s="32"/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</row>
  </sheetData>
  <autoFilter ref="A7:AD125" xr:uid="{00000000-0009-0000-0000-000000000000}"/>
  <mergeCells count="17">
    <mergeCell ref="A83:B83"/>
    <mergeCell ref="A102:B102"/>
    <mergeCell ref="A124:B124"/>
    <mergeCell ref="A1:S1"/>
    <mergeCell ref="A2:S2"/>
    <mergeCell ref="A66:B66"/>
    <mergeCell ref="T4:T7"/>
    <mergeCell ref="A3:S3"/>
    <mergeCell ref="C4:G6"/>
    <mergeCell ref="H4:M4"/>
    <mergeCell ref="N4:S4"/>
    <mergeCell ref="H5:J6"/>
    <mergeCell ref="K5:M6"/>
    <mergeCell ref="N5:P6"/>
    <mergeCell ref="Q5:S6"/>
    <mergeCell ref="B4:B7"/>
    <mergeCell ref="A4:A7"/>
  </mergeCells>
  <pageMargins left="1" right="1" top="1" bottom="1" header="0.5" footer="0.5"/>
  <pageSetup paperSize="9" orientation="landscape" r:id="rId1"/>
  <headerFooter>
    <oddHeader>&amp;RTiR  2 stopień</oddHeader>
    <oddFooter>&amp;RStrona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5"/>
  <sheetViews>
    <sheetView zoomScale="90" zoomScaleNormal="90" workbookViewId="0">
      <pane ySplit="7" topLeftCell="A8" activePane="bottomLeft" state="frozen"/>
      <selection pane="bottomLeft" activeCell="H36" sqref="H36:R36"/>
    </sheetView>
  </sheetViews>
  <sheetFormatPr defaultColWidth="9.140625" defaultRowHeight="15" x14ac:dyDescent="0.25"/>
  <cols>
    <col min="1" max="1" width="3" style="4" customWidth="1"/>
    <col min="2" max="2" width="29.42578125" style="4" customWidth="1"/>
    <col min="3" max="7" width="4.7109375" style="4" customWidth="1"/>
    <col min="8" max="19" width="4.5703125" style="4" customWidth="1"/>
    <col min="20" max="20" width="4.5703125" style="125" customWidth="1"/>
    <col min="21" max="24" width="9.140625" style="4"/>
    <col min="25" max="26" width="9.140625" style="22"/>
    <col min="27" max="16384" width="9.140625" style="4"/>
  </cols>
  <sheetData>
    <row r="1" spans="1:26" x14ac:dyDescent="0.25">
      <c r="A1" s="197" t="s">
        <v>15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3"/>
      <c r="Y1" s="137" t="s">
        <v>102</v>
      </c>
    </row>
    <row r="2" spans="1:26" x14ac:dyDescent="0.25">
      <c r="A2" s="197" t="s">
        <v>104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3"/>
      <c r="Y2" s="138" t="s">
        <v>103</v>
      </c>
    </row>
    <row r="3" spans="1:26" ht="15.75" thickBot="1" x14ac:dyDescent="0.3">
      <c r="A3" s="178" t="str">
        <f>Stacjonarne!A3</f>
        <v xml:space="preserve">   KIERUNEK  Turystyka i Rekreacja -  AWF we Wrocławiu od roku  2020/2022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5"/>
    </row>
    <row r="4" spans="1:26" x14ac:dyDescent="0.25">
      <c r="A4" s="192" t="s">
        <v>144</v>
      </c>
      <c r="B4" s="189" t="s">
        <v>0</v>
      </c>
      <c r="C4" s="179" t="s">
        <v>1</v>
      </c>
      <c r="D4" s="179"/>
      <c r="E4" s="179"/>
      <c r="F4" s="179"/>
      <c r="G4" s="180"/>
      <c r="H4" s="183" t="str">
        <f>Stacjonarne!H4</f>
        <v>I rok   2020/21</v>
      </c>
      <c r="I4" s="184"/>
      <c r="J4" s="184"/>
      <c r="K4" s="184"/>
      <c r="L4" s="184"/>
      <c r="M4" s="185"/>
      <c r="N4" s="183" t="str">
        <f>Stacjonarne!N4</f>
        <v>II rok   2021/22</v>
      </c>
      <c r="O4" s="184"/>
      <c r="P4" s="184"/>
      <c r="Q4" s="184"/>
      <c r="R4" s="184"/>
      <c r="S4" s="185"/>
      <c r="T4" s="175" t="s">
        <v>28</v>
      </c>
    </row>
    <row r="5" spans="1:26" ht="15.75" customHeight="1" x14ac:dyDescent="0.25">
      <c r="A5" s="193"/>
      <c r="B5" s="190"/>
      <c r="C5" s="181"/>
      <c r="D5" s="181"/>
      <c r="E5" s="181"/>
      <c r="F5" s="181"/>
      <c r="G5" s="182"/>
      <c r="H5" s="186" t="s">
        <v>98</v>
      </c>
      <c r="I5" s="187"/>
      <c r="J5" s="187"/>
      <c r="K5" s="187" t="s">
        <v>99</v>
      </c>
      <c r="L5" s="187"/>
      <c r="M5" s="188"/>
      <c r="N5" s="186" t="s">
        <v>100</v>
      </c>
      <c r="O5" s="187"/>
      <c r="P5" s="187"/>
      <c r="Q5" s="187" t="s">
        <v>101</v>
      </c>
      <c r="R5" s="187"/>
      <c r="S5" s="188"/>
      <c r="T5" s="176"/>
    </row>
    <row r="6" spans="1:26" x14ac:dyDescent="0.25">
      <c r="A6" s="193"/>
      <c r="B6" s="190"/>
      <c r="C6" s="181"/>
      <c r="D6" s="181"/>
      <c r="E6" s="181"/>
      <c r="F6" s="181"/>
      <c r="G6" s="182"/>
      <c r="H6" s="186"/>
      <c r="I6" s="187"/>
      <c r="J6" s="187"/>
      <c r="K6" s="187"/>
      <c r="L6" s="187"/>
      <c r="M6" s="188"/>
      <c r="N6" s="186"/>
      <c r="O6" s="187"/>
      <c r="P6" s="187"/>
      <c r="Q6" s="187"/>
      <c r="R6" s="187"/>
      <c r="S6" s="188"/>
      <c r="T6" s="176"/>
    </row>
    <row r="7" spans="1:26" ht="48" customHeight="1" thickBot="1" x14ac:dyDescent="0.3">
      <c r="A7" s="194"/>
      <c r="B7" s="191"/>
      <c r="C7" s="7" t="s">
        <v>2</v>
      </c>
      <c r="D7" s="8" t="s">
        <v>3</v>
      </c>
      <c r="E7" s="6" t="s">
        <v>20</v>
      </c>
      <c r="F7" s="7" t="s">
        <v>21</v>
      </c>
      <c r="G7" s="9" t="s">
        <v>4</v>
      </c>
      <c r="H7" s="10" t="s">
        <v>5</v>
      </c>
      <c r="I7" s="11" t="s">
        <v>3</v>
      </c>
      <c r="J7" s="12" t="s">
        <v>6</v>
      </c>
      <c r="K7" s="11" t="s">
        <v>5</v>
      </c>
      <c r="L7" s="11" t="s">
        <v>3</v>
      </c>
      <c r="M7" s="13" t="s">
        <v>6</v>
      </c>
      <c r="N7" s="10" t="s">
        <v>5</v>
      </c>
      <c r="O7" s="11" t="s">
        <v>3</v>
      </c>
      <c r="P7" s="12" t="s">
        <v>6</v>
      </c>
      <c r="Q7" s="11" t="s">
        <v>5</v>
      </c>
      <c r="R7" s="11" t="s">
        <v>3</v>
      </c>
      <c r="S7" s="13" t="s">
        <v>6</v>
      </c>
      <c r="T7" s="177"/>
      <c r="U7" s="14" t="s">
        <v>23</v>
      </c>
      <c r="V7" s="15" t="s">
        <v>24</v>
      </c>
      <c r="W7" s="15" t="s">
        <v>25</v>
      </c>
      <c r="X7" s="15" t="s">
        <v>4</v>
      </c>
      <c r="Y7" s="22" t="s">
        <v>107</v>
      </c>
      <c r="Z7" s="22" t="s">
        <v>108</v>
      </c>
    </row>
    <row r="8" spans="1:26" x14ac:dyDescent="0.25">
      <c r="A8" s="16" t="s">
        <v>7</v>
      </c>
      <c r="B8" s="17" t="s">
        <v>31</v>
      </c>
      <c r="C8" s="18"/>
      <c r="D8" s="18"/>
      <c r="E8" s="18"/>
      <c r="F8" s="18"/>
      <c r="G8" s="18"/>
      <c r="H8" s="19"/>
      <c r="I8" s="18"/>
      <c r="J8" s="18"/>
      <c r="K8" s="18"/>
      <c r="L8" s="18"/>
      <c r="M8" s="20"/>
      <c r="N8" s="19"/>
      <c r="O8" s="18"/>
      <c r="P8" s="18"/>
      <c r="Q8" s="18"/>
      <c r="R8" s="18"/>
      <c r="S8" s="20"/>
      <c r="T8" s="21"/>
      <c r="U8" s="22"/>
      <c r="V8" s="15"/>
      <c r="W8" s="22"/>
      <c r="X8" s="22"/>
      <c r="Y8" s="22">
        <v>0</v>
      </c>
      <c r="Z8" s="22">
        <v>0</v>
      </c>
    </row>
    <row r="9" spans="1:26" x14ac:dyDescent="0.25">
      <c r="A9" s="23">
        <v>1</v>
      </c>
      <c r="B9" s="24" t="str">
        <f>Stacjonarne!B9</f>
        <v>Biologiczne skutki aktywności ruchowej</v>
      </c>
      <c r="C9" s="25">
        <f>H9+K9+N9+Q9</f>
        <v>12</v>
      </c>
      <c r="D9" s="25">
        <f>I9+L9+O9+R9</f>
        <v>6</v>
      </c>
      <c r="E9" s="26">
        <f>C9+D9</f>
        <v>18</v>
      </c>
      <c r="F9" s="27"/>
      <c r="G9" s="28">
        <f>X9</f>
        <v>57</v>
      </c>
      <c r="H9" s="23">
        <f>(Stacjonarne!H9/100)*60</f>
        <v>12</v>
      </c>
      <c r="I9" s="29">
        <f>(Stacjonarne!I9/100)*60</f>
        <v>6</v>
      </c>
      <c r="J9" s="30">
        <f>Stacjonarne!J9</f>
        <v>3</v>
      </c>
      <c r="K9" s="29"/>
      <c r="L9" s="29"/>
      <c r="M9" s="31"/>
      <c r="N9" s="23"/>
      <c r="O9" s="29"/>
      <c r="P9" s="30"/>
      <c r="Q9" s="29"/>
      <c r="R9" s="29"/>
      <c r="S9" s="31"/>
      <c r="T9" s="32" t="str">
        <f>Stacjonarne!T9</f>
        <v>W-3</v>
      </c>
      <c r="U9" s="22">
        <f>J9+M9+P9+S9</f>
        <v>3</v>
      </c>
      <c r="V9" s="15">
        <f>U9*25</f>
        <v>75</v>
      </c>
      <c r="W9" s="22">
        <f t="shared" ref="W9:W14" si="0">E9</f>
        <v>18</v>
      </c>
      <c r="X9" s="22">
        <f>V9-W9</f>
        <v>57</v>
      </c>
      <c r="Y9" s="22">
        <f>Stacjonarne!Y9</f>
        <v>1</v>
      </c>
      <c r="Z9" s="22" t="str">
        <f>Stacjonarne!Z9</f>
        <v>Moduł 1</v>
      </c>
    </row>
    <row r="10" spans="1:26" x14ac:dyDescent="0.25">
      <c r="A10" s="23">
        <v>2</v>
      </c>
      <c r="B10" s="24" t="str">
        <f>Stacjonarne!B10</f>
        <v>Socjologia</v>
      </c>
      <c r="C10" s="25">
        <f t="shared" ref="C10:D14" si="1">H10+K10+N10+Q10</f>
        <v>9</v>
      </c>
      <c r="D10" s="25">
        <f t="shared" si="1"/>
        <v>9</v>
      </c>
      <c r="E10" s="26">
        <f t="shared" ref="E10:E14" si="2">C10+D10</f>
        <v>18</v>
      </c>
      <c r="F10" s="27"/>
      <c r="G10" s="28">
        <f t="shared" ref="G10:G14" si="3">X10</f>
        <v>32</v>
      </c>
      <c r="H10" s="23">
        <f>(Stacjonarne!H10/100)*60</f>
        <v>9</v>
      </c>
      <c r="I10" s="29">
        <f>(Stacjonarne!I10/100)*60</f>
        <v>9</v>
      </c>
      <c r="J10" s="30">
        <f>Stacjonarne!J10</f>
        <v>2</v>
      </c>
      <c r="K10" s="29"/>
      <c r="L10" s="29"/>
      <c r="M10" s="31"/>
      <c r="N10" s="23"/>
      <c r="O10" s="29"/>
      <c r="P10" s="30"/>
      <c r="Q10" s="29"/>
      <c r="R10" s="29"/>
      <c r="S10" s="31"/>
      <c r="T10" s="32" t="str">
        <f>Stacjonarne!T10</f>
        <v>F-3</v>
      </c>
      <c r="U10" s="22">
        <f t="shared" ref="U10:U14" si="4">J10+M10+P10+S10</f>
        <v>2</v>
      </c>
      <c r="V10" s="15">
        <f t="shared" ref="V10:V120" si="5">U10*25</f>
        <v>50</v>
      </c>
      <c r="W10" s="22">
        <f t="shared" si="0"/>
        <v>18</v>
      </c>
      <c r="X10" s="22">
        <f t="shared" ref="X10:X62" si="6">V10-W10</f>
        <v>32</v>
      </c>
      <c r="Y10" s="22">
        <f>Stacjonarne!Y10</f>
        <v>1</v>
      </c>
      <c r="Z10" s="22" t="str">
        <f>Stacjonarne!Z10</f>
        <v>Moduł 2</v>
      </c>
    </row>
    <row r="11" spans="1:26" x14ac:dyDescent="0.25">
      <c r="A11" s="23">
        <v>3</v>
      </c>
      <c r="B11" s="24" t="str">
        <f>Stacjonarne!B11</f>
        <v>Podstawy statystyki</v>
      </c>
      <c r="C11" s="25">
        <f t="shared" si="1"/>
        <v>0</v>
      </c>
      <c r="D11" s="25">
        <f t="shared" si="1"/>
        <v>9</v>
      </c>
      <c r="E11" s="26">
        <f t="shared" si="2"/>
        <v>9</v>
      </c>
      <c r="F11" s="27"/>
      <c r="G11" s="28">
        <f t="shared" si="3"/>
        <v>41</v>
      </c>
      <c r="H11" s="23">
        <f>(Stacjonarne!H11/100)*60</f>
        <v>0</v>
      </c>
      <c r="I11" s="29">
        <f>(Stacjonarne!I11/100)*60</f>
        <v>9</v>
      </c>
      <c r="J11" s="30">
        <f>Stacjonarne!J11</f>
        <v>2</v>
      </c>
      <c r="K11" s="29"/>
      <c r="L11" s="29"/>
      <c r="M11" s="31"/>
      <c r="N11" s="23"/>
      <c r="O11" s="29"/>
      <c r="P11" s="30"/>
      <c r="Q11" s="29"/>
      <c r="R11" s="29"/>
      <c r="S11" s="31"/>
      <c r="T11" s="32" t="str">
        <f>Stacjonarne!T11</f>
        <v>W-4</v>
      </c>
      <c r="U11" s="22">
        <f t="shared" si="4"/>
        <v>2</v>
      </c>
      <c r="V11" s="15">
        <f t="shared" si="5"/>
        <v>50</v>
      </c>
      <c r="W11" s="22">
        <f t="shared" si="0"/>
        <v>9</v>
      </c>
      <c r="X11" s="22">
        <f t="shared" si="6"/>
        <v>41</v>
      </c>
      <c r="Y11" s="22">
        <f>Stacjonarne!Y11</f>
        <v>1</v>
      </c>
      <c r="Z11" s="22" t="str">
        <f>Stacjonarne!Z11</f>
        <v>Moduł 3</v>
      </c>
    </row>
    <row r="12" spans="1:26" x14ac:dyDescent="0.25">
      <c r="A12" s="23">
        <v>4</v>
      </c>
      <c r="B12" s="24" t="str">
        <f>Stacjonarne!B12</f>
        <v>Anatomia praktyczna</v>
      </c>
      <c r="C12" s="25">
        <f t="shared" si="1"/>
        <v>6</v>
      </c>
      <c r="D12" s="25">
        <f t="shared" si="1"/>
        <v>6</v>
      </c>
      <c r="E12" s="26">
        <f t="shared" si="2"/>
        <v>12</v>
      </c>
      <c r="F12" s="27"/>
      <c r="G12" s="28">
        <f t="shared" si="3"/>
        <v>38</v>
      </c>
      <c r="H12" s="23"/>
      <c r="I12" s="29"/>
      <c r="J12" s="30"/>
      <c r="K12" s="29">
        <f>(Stacjonarne!K12/100)*60</f>
        <v>6</v>
      </c>
      <c r="L12" s="29">
        <f>(Stacjonarne!L12/100)*60</f>
        <v>6</v>
      </c>
      <c r="M12" s="47">
        <f>Stacjonarne!M12</f>
        <v>2</v>
      </c>
      <c r="N12" s="23"/>
      <c r="O12" s="29"/>
      <c r="P12" s="30"/>
      <c r="Q12" s="29"/>
      <c r="R12" s="29"/>
      <c r="S12" s="31"/>
      <c r="T12" s="32" t="str">
        <f>Stacjonarne!T12</f>
        <v>W-4</v>
      </c>
      <c r="U12" s="22">
        <f t="shared" si="4"/>
        <v>2</v>
      </c>
      <c r="V12" s="15">
        <f t="shared" si="5"/>
        <v>50</v>
      </c>
      <c r="W12" s="22">
        <f t="shared" si="0"/>
        <v>12</v>
      </c>
      <c r="X12" s="22">
        <f t="shared" si="6"/>
        <v>38</v>
      </c>
      <c r="Y12" s="22">
        <f>Stacjonarne!Y12</f>
        <v>2</v>
      </c>
      <c r="Z12" s="22" t="str">
        <f>Stacjonarne!Z12</f>
        <v>Moduł 4</v>
      </c>
    </row>
    <row r="13" spans="1:26" x14ac:dyDescent="0.25">
      <c r="A13" s="23">
        <v>5</v>
      </c>
      <c r="B13" s="24" t="str">
        <f>Stacjonarne!B13</f>
        <v>Negocjacje i rozwiązywanie konfliktów</v>
      </c>
      <c r="C13" s="25">
        <f t="shared" si="1"/>
        <v>6</v>
      </c>
      <c r="D13" s="25">
        <f t="shared" si="1"/>
        <v>3</v>
      </c>
      <c r="E13" s="26">
        <f t="shared" si="2"/>
        <v>9</v>
      </c>
      <c r="F13" s="27"/>
      <c r="G13" s="28">
        <f t="shared" si="3"/>
        <v>41</v>
      </c>
      <c r="H13" s="23"/>
      <c r="I13" s="29"/>
      <c r="J13" s="30"/>
      <c r="K13" s="29">
        <f>(Stacjonarne!K13/100)*60</f>
        <v>6</v>
      </c>
      <c r="L13" s="29">
        <f>(Stacjonarne!L13/100)*60</f>
        <v>3</v>
      </c>
      <c r="M13" s="47">
        <f>Stacjonarne!M13</f>
        <v>2</v>
      </c>
      <c r="N13" s="23"/>
      <c r="O13" s="29"/>
      <c r="P13" s="30"/>
      <c r="Q13" s="29"/>
      <c r="R13" s="29"/>
      <c r="S13" s="31"/>
      <c r="T13" s="32" t="str">
        <f>Stacjonarne!T13</f>
        <v>S-2</v>
      </c>
      <c r="U13" s="22">
        <f t="shared" si="4"/>
        <v>2</v>
      </c>
      <c r="V13" s="15">
        <f t="shared" si="5"/>
        <v>50</v>
      </c>
      <c r="W13" s="22">
        <f t="shared" si="0"/>
        <v>9</v>
      </c>
      <c r="X13" s="22">
        <f t="shared" si="6"/>
        <v>41</v>
      </c>
      <c r="Y13" s="22">
        <f>Stacjonarne!Y13</f>
        <v>2</v>
      </c>
      <c r="Z13" s="22" t="str">
        <f>Stacjonarne!Z13</f>
        <v>Moduł 5</v>
      </c>
    </row>
    <row r="14" spans="1:26" x14ac:dyDescent="0.25">
      <c r="A14" s="23"/>
      <c r="B14" s="24">
        <f>Stacjonarne!B14</f>
        <v>0</v>
      </c>
      <c r="C14" s="25">
        <f t="shared" si="1"/>
        <v>0</v>
      </c>
      <c r="D14" s="25">
        <f t="shared" si="1"/>
        <v>0</v>
      </c>
      <c r="E14" s="26">
        <f t="shared" si="2"/>
        <v>0</v>
      </c>
      <c r="F14" s="27"/>
      <c r="G14" s="28">
        <f t="shared" si="3"/>
        <v>0</v>
      </c>
      <c r="H14" s="23"/>
      <c r="I14" s="29"/>
      <c r="J14" s="30"/>
      <c r="K14" s="29"/>
      <c r="L14" s="29"/>
      <c r="M14" s="31"/>
      <c r="N14" s="23"/>
      <c r="O14" s="29"/>
      <c r="P14" s="30"/>
      <c r="Q14" s="29"/>
      <c r="R14" s="29"/>
      <c r="S14" s="31"/>
      <c r="T14" s="32"/>
      <c r="U14" s="22">
        <f t="shared" si="4"/>
        <v>0</v>
      </c>
      <c r="V14" s="15">
        <f t="shared" si="5"/>
        <v>0</v>
      </c>
      <c r="W14" s="22">
        <f t="shared" si="0"/>
        <v>0</v>
      </c>
      <c r="X14" s="22">
        <f t="shared" si="6"/>
        <v>0</v>
      </c>
      <c r="Y14" s="22">
        <f>Stacjonarne!Y14</f>
        <v>0</v>
      </c>
      <c r="Z14" s="22" t="str">
        <f>Stacjonarne!Z14</f>
        <v>Moduł 6</v>
      </c>
    </row>
    <row r="15" spans="1:26" x14ac:dyDescent="0.25">
      <c r="A15" s="23"/>
      <c r="B15" s="33" t="s">
        <v>17</v>
      </c>
      <c r="C15" s="62">
        <f>SUM(C9:C14)</f>
        <v>33</v>
      </c>
      <c r="D15" s="62">
        <f>SUM(D9:D14)</f>
        <v>33</v>
      </c>
      <c r="E15" s="62">
        <f>SUM(E9:E14)</f>
        <v>66</v>
      </c>
      <c r="F15" s="26"/>
      <c r="G15" s="34">
        <f t="shared" ref="G15:S15" si="7">SUM(G9:G14)</f>
        <v>209</v>
      </c>
      <c r="H15" s="35">
        <f t="shared" si="7"/>
        <v>21</v>
      </c>
      <c r="I15" s="26">
        <f t="shared" si="7"/>
        <v>24</v>
      </c>
      <c r="J15" s="26">
        <f t="shared" si="7"/>
        <v>7</v>
      </c>
      <c r="K15" s="26">
        <f t="shared" si="7"/>
        <v>12</v>
      </c>
      <c r="L15" s="26">
        <f t="shared" si="7"/>
        <v>9</v>
      </c>
      <c r="M15" s="36">
        <f t="shared" si="7"/>
        <v>4</v>
      </c>
      <c r="N15" s="35">
        <f t="shared" si="7"/>
        <v>0</v>
      </c>
      <c r="O15" s="26">
        <f t="shared" si="7"/>
        <v>0</v>
      </c>
      <c r="P15" s="26">
        <f t="shared" si="7"/>
        <v>0</v>
      </c>
      <c r="Q15" s="26">
        <f t="shared" si="7"/>
        <v>0</v>
      </c>
      <c r="R15" s="26">
        <f t="shared" si="7"/>
        <v>0</v>
      </c>
      <c r="S15" s="36">
        <f t="shared" si="7"/>
        <v>0</v>
      </c>
      <c r="T15" s="32"/>
      <c r="U15" s="38">
        <f>SUM(U9:U14)</f>
        <v>11</v>
      </c>
      <c r="V15" s="26">
        <f>SUM(V9:V14)</f>
        <v>275</v>
      </c>
      <c r="W15" s="26">
        <f>SUM(W9:W14)</f>
        <v>66</v>
      </c>
      <c r="X15" s="26">
        <f>SUM(X9:X14)</f>
        <v>209</v>
      </c>
      <c r="Y15" s="22">
        <f>Stacjonarne!Y15</f>
        <v>0</v>
      </c>
      <c r="Z15" s="22">
        <f>Stacjonarne!Z15</f>
        <v>0</v>
      </c>
    </row>
    <row r="16" spans="1:26" x14ac:dyDescent="0.25">
      <c r="A16" s="128" t="s">
        <v>8</v>
      </c>
      <c r="B16" s="40" t="s">
        <v>32</v>
      </c>
      <c r="C16" s="41"/>
      <c r="D16" s="41"/>
      <c r="E16" s="41"/>
      <c r="F16" s="41"/>
      <c r="G16" s="42"/>
      <c r="H16" s="43"/>
      <c r="I16" s="41"/>
      <c r="J16" s="41"/>
      <c r="K16" s="41"/>
      <c r="L16" s="41"/>
      <c r="M16" s="44"/>
      <c r="N16" s="43"/>
      <c r="O16" s="41"/>
      <c r="P16" s="41"/>
      <c r="Q16" s="41"/>
      <c r="R16" s="41"/>
      <c r="S16" s="44"/>
      <c r="T16" s="32"/>
      <c r="U16" s="22"/>
      <c r="V16" s="15"/>
      <c r="W16" s="22"/>
      <c r="X16" s="22"/>
      <c r="Y16" s="22">
        <f>Stacjonarne!Y16</f>
        <v>0</v>
      </c>
      <c r="Z16" s="22">
        <f>Stacjonarne!Z16</f>
        <v>0</v>
      </c>
    </row>
    <row r="17" spans="1:26" ht="22.5" x14ac:dyDescent="0.25">
      <c r="A17" s="23">
        <v>1</v>
      </c>
      <c r="B17" s="24" t="str">
        <f>Stacjonarne!B17</f>
        <v>Przedsiębiorczość w turystyce i rekreacji</v>
      </c>
      <c r="C17" s="25">
        <f t="shared" ref="C17:D30" si="8">H17+K17+N17+Q17</f>
        <v>9</v>
      </c>
      <c r="D17" s="25">
        <f t="shared" si="8"/>
        <v>6</v>
      </c>
      <c r="E17" s="26">
        <f t="shared" ref="E17:E30" si="9">SUM(C17:D17)</f>
        <v>15</v>
      </c>
      <c r="F17" s="27" t="s">
        <v>53</v>
      </c>
      <c r="G17" s="28">
        <f>X17</f>
        <v>60</v>
      </c>
      <c r="H17" s="23">
        <f>(Stacjonarne!H17/100)*60</f>
        <v>9</v>
      </c>
      <c r="I17" s="29">
        <f>(Stacjonarne!I17/100)*60</f>
        <v>6</v>
      </c>
      <c r="J17" s="30">
        <f>Stacjonarne!J17</f>
        <v>3</v>
      </c>
      <c r="K17" s="29"/>
      <c r="L17" s="29"/>
      <c r="M17" s="31"/>
      <c r="N17" s="45"/>
      <c r="O17" s="29"/>
      <c r="P17" s="30"/>
      <c r="Q17" s="29"/>
      <c r="R17" s="29"/>
      <c r="S17" s="31"/>
      <c r="T17" s="32" t="str">
        <f>Stacjonarne!T17</f>
        <v>W-2</v>
      </c>
      <c r="U17" s="22">
        <f t="shared" ref="U17:U30" si="10">J17+M17+P17+S17</f>
        <v>3</v>
      </c>
      <c r="V17" s="15">
        <f t="shared" si="5"/>
        <v>75</v>
      </c>
      <c r="W17" s="22">
        <f>E17</f>
        <v>15</v>
      </c>
      <c r="X17" s="22">
        <f t="shared" si="6"/>
        <v>60</v>
      </c>
      <c r="Y17" s="22">
        <f>Stacjonarne!Y17</f>
        <v>1</v>
      </c>
      <c r="Z17" s="22" t="str">
        <f>Stacjonarne!Z17</f>
        <v>Moduł 2</v>
      </c>
    </row>
    <row r="18" spans="1:26" x14ac:dyDescent="0.25">
      <c r="A18" s="23">
        <v>2</v>
      </c>
      <c r="B18" s="24" t="str">
        <f>Stacjonarne!B18</f>
        <v>Antropologia kulturowa</v>
      </c>
      <c r="C18" s="25">
        <f t="shared" si="8"/>
        <v>9</v>
      </c>
      <c r="D18" s="25">
        <f t="shared" si="8"/>
        <v>0</v>
      </c>
      <c r="E18" s="26">
        <f t="shared" si="9"/>
        <v>9</v>
      </c>
      <c r="F18" s="27"/>
      <c r="G18" s="28">
        <f t="shared" ref="G18:G30" si="11">X18</f>
        <v>41</v>
      </c>
      <c r="H18" s="23">
        <f>(Stacjonarne!H18/100)*60</f>
        <v>9</v>
      </c>
      <c r="I18" s="29">
        <f>(Stacjonarne!I18/100)*60</f>
        <v>0</v>
      </c>
      <c r="J18" s="30">
        <f>Stacjonarne!J18</f>
        <v>2</v>
      </c>
      <c r="K18" s="29"/>
      <c r="L18" s="29"/>
      <c r="M18" s="47"/>
      <c r="N18" s="45"/>
      <c r="O18" s="29"/>
      <c r="P18" s="30"/>
      <c r="Q18" s="29"/>
      <c r="R18" s="29"/>
      <c r="S18" s="31"/>
      <c r="T18" s="32" t="str">
        <f>Stacjonarne!T18</f>
        <v>W-4</v>
      </c>
      <c r="U18" s="22">
        <f t="shared" si="10"/>
        <v>2</v>
      </c>
      <c r="V18" s="15">
        <f t="shared" si="5"/>
        <v>50</v>
      </c>
      <c r="W18" s="22">
        <f>E18</f>
        <v>9</v>
      </c>
      <c r="X18" s="22">
        <f t="shared" si="6"/>
        <v>41</v>
      </c>
      <c r="Y18" s="22">
        <f>Stacjonarne!Y18</f>
        <v>1</v>
      </c>
      <c r="Z18" s="22" t="str">
        <f>Stacjonarne!Z18</f>
        <v>Moduł 2</v>
      </c>
    </row>
    <row r="19" spans="1:26" ht="22.5" x14ac:dyDescent="0.25">
      <c r="A19" s="23">
        <v>3</v>
      </c>
      <c r="B19" s="24" t="str">
        <f>Stacjonarne!B19</f>
        <v>Bezpieczeństwo w górach i w środowisku wodnym</v>
      </c>
      <c r="C19" s="25">
        <f t="shared" si="8"/>
        <v>15</v>
      </c>
      <c r="D19" s="25">
        <f t="shared" si="8"/>
        <v>0</v>
      </c>
      <c r="E19" s="26">
        <f t="shared" si="9"/>
        <v>15</v>
      </c>
      <c r="F19" s="27"/>
      <c r="G19" s="28">
        <f t="shared" si="11"/>
        <v>35</v>
      </c>
      <c r="H19" s="23">
        <f>(Stacjonarne!H19/100)*60</f>
        <v>15</v>
      </c>
      <c r="I19" s="29">
        <f>(Stacjonarne!I19/100)*60</f>
        <v>0</v>
      </c>
      <c r="J19" s="30">
        <f>Stacjonarne!J19</f>
        <v>2</v>
      </c>
      <c r="K19" s="29"/>
      <c r="L19" s="29"/>
      <c r="M19" s="47"/>
      <c r="N19" s="45"/>
      <c r="O19" s="29"/>
      <c r="P19" s="30"/>
      <c r="Q19" s="29"/>
      <c r="R19" s="29"/>
      <c r="S19" s="31"/>
      <c r="T19" s="32" t="str">
        <f>Stacjonarne!T19</f>
        <v>W-9</v>
      </c>
      <c r="U19" s="22">
        <f t="shared" si="10"/>
        <v>2</v>
      </c>
      <c r="V19" s="15">
        <f t="shared" si="5"/>
        <v>50</v>
      </c>
      <c r="W19" s="22">
        <f t="shared" ref="W19:W29" si="12">E19</f>
        <v>15</v>
      </c>
      <c r="X19" s="22">
        <f t="shared" si="6"/>
        <v>35</v>
      </c>
      <c r="Y19" s="22">
        <f>Stacjonarne!Y19</f>
        <v>1</v>
      </c>
      <c r="Z19" s="22" t="str">
        <f>Stacjonarne!Z19</f>
        <v>Moduł 2</v>
      </c>
    </row>
    <row r="20" spans="1:26" x14ac:dyDescent="0.25">
      <c r="A20" s="23">
        <v>4</v>
      </c>
      <c r="B20" s="24" t="str">
        <f>Stacjonarne!B20</f>
        <v>Aktywność rekreacyjna</v>
      </c>
      <c r="C20" s="25">
        <f t="shared" si="8"/>
        <v>12</v>
      </c>
      <c r="D20" s="25">
        <f t="shared" si="8"/>
        <v>9</v>
      </c>
      <c r="E20" s="26">
        <f t="shared" si="9"/>
        <v>21</v>
      </c>
      <c r="F20" s="27"/>
      <c r="G20" s="28">
        <f t="shared" si="11"/>
        <v>29</v>
      </c>
      <c r="H20" s="23">
        <f>(Stacjonarne!H20/100)*60</f>
        <v>12</v>
      </c>
      <c r="I20" s="29">
        <f>(Stacjonarne!I20/100)*60</f>
        <v>9</v>
      </c>
      <c r="J20" s="30">
        <f>Stacjonarne!J20</f>
        <v>2</v>
      </c>
      <c r="K20" s="29"/>
      <c r="L20" s="29"/>
      <c r="M20" s="47"/>
      <c r="N20" s="45"/>
      <c r="O20" s="29"/>
      <c r="P20" s="30"/>
      <c r="Q20" s="29"/>
      <c r="R20" s="29"/>
      <c r="S20" s="31"/>
      <c r="T20" s="32" t="str">
        <f>Stacjonarne!T20</f>
        <v>W-9</v>
      </c>
      <c r="U20" s="22">
        <f t="shared" si="10"/>
        <v>2</v>
      </c>
      <c r="V20" s="15">
        <f t="shared" si="5"/>
        <v>50</v>
      </c>
      <c r="W20" s="22">
        <f t="shared" si="12"/>
        <v>21</v>
      </c>
      <c r="X20" s="22">
        <f t="shared" si="6"/>
        <v>29</v>
      </c>
      <c r="Y20" s="22">
        <f>Stacjonarne!Y20</f>
        <v>1</v>
      </c>
      <c r="Z20" s="22" t="str">
        <f>Stacjonarne!Z20</f>
        <v>Moduł 2</v>
      </c>
    </row>
    <row r="21" spans="1:26" x14ac:dyDescent="0.25">
      <c r="A21" s="23">
        <v>5</v>
      </c>
      <c r="B21" s="24" t="str">
        <f>Stacjonarne!B21</f>
        <v>Regiony turystyczne</v>
      </c>
      <c r="C21" s="25">
        <f t="shared" si="8"/>
        <v>18</v>
      </c>
      <c r="D21" s="25">
        <f t="shared" si="8"/>
        <v>9</v>
      </c>
      <c r="E21" s="26">
        <f t="shared" si="9"/>
        <v>27</v>
      </c>
      <c r="F21" s="27" t="s">
        <v>53</v>
      </c>
      <c r="G21" s="28">
        <f t="shared" si="11"/>
        <v>73</v>
      </c>
      <c r="H21" s="23">
        <f>(Stacjonarne!H21/100)*60</f>
        <v>18</v>
      </c>
      <c r="I21" s="29">
        <f>(Stacjonarne!I21/100)*60</f>
        <v>9</v>
      </c>
      <c r="J21" s="30">
        <f>Stacjonarne!J21</f>
        <v>4</v>
      </c>
      <c r="K21" s="29"/>
      <c r="L21" s="29"/>
      <c r="M21" s="47"/>
      <c r="N21" s="45"/>
      <c r="O21" s="29"/>
      <c r="P21" s="30"/>
      <c r="Q21" s="29"/>
      <c r="R21" s="29"/>
      <c r="S21" s="31"/>
      <c r="T21" s="32" t="str">
        <f>Stacjonarne!T21</f>
        <v>W-2</v>
      </c>
      <c r="U21" s="22">
        <f t="shared" si="10"/>
        <v>4</v>
      </c>
      <c r="V21" s="15">
        <f t="shared" si="5"/>
        <v>100</v>
      </c>
      <c r="W21" s="22">
        <f t="shared" si="12"/>
        <v>27</v>
      </c>
      <c r="X21" s="22">
        <f t="shared" si="6"/>
        <v>73</v>
      </c>
      <c r="Y21" s="22">
        <f>Stacjonarne!Y21</f>
        <v>1</v>
      </c>
      <c r="Z21" s="22" t="str">
        <f>Stacjonarne!Z21</f>
        <v>Moduł 2</v>
      </c>
    </row>
    <row r="22" spans="1:26" ht="22.5" x14ac:dyDescent="0.25">
      <c r="A22" s="23">
        <v>6</v>
      </c>
      <c r="B22" s="24" t="str">
        <f>Stacjonarne!B22</f>
        <v>Różnorodność środowiska przyrodniczego</v>
      </c>
      <c r="C22" s="25">
        <f t="shared" si="8"/>
        <v>15</v>
      </c>
      <c r="D22" s="25">
        <f t="shared" si="8"/>
        <v>6</v>
      </c>
      <c r="E22" s="26">
        <f t="shared" si="9"/>
        <v>21</v>
      </c>
      <c r="F22" s="27" t="s">
        <v>53</v>
      </c>
      <c r="G22" s="28">
        <f t="shared" si="11"/>
        <v>54</v>
      </c>
      <c r="H22" s="23">
        <f>(Stacjonarne!H22/100)*60</f>
        <v>15</v>
      </c>
      <c r="I22" s="29">
        <f>(Stacjonarne!I22/100)*60</f>
        <v>6</v>
      </c>
      <c r="J22" s="30">
        <f>Stacjonarne!J22</f>
        <v>3</v>
      </c>
      <c r="K22" s="29"/>
      <c r="L22" s="29"/>
      <c r="M22" s="47"/>
      <c r="N22" s="45"/>
      <c r="O22" s="29"/>
      <c r="P22" s="30"/>
      <c r="Q22" s="29"/>
      <c r="R22" s="29"/>
      <c r="S22" s="31"/>
      <c r="T22" s="32" t="str">
        <f>Stacjonarne!T22</f>
        <v>W-2</v>
      </c>
      <c r="U22" s="22">
        <f t="shared" si="10"/>
        <v>3</v>
      </c>
      <c r="V22" s="15">
        <f t="shared" si="5"/>
        <v>75</v>
      </c>
      <c r="W22" s="22">
        <f t="shared" si="12"/>
        <v>21</v>
      </c>
      <c r="X22" s="22">
        <f t="shared" si="6"/>
        <v>54</v>
      </c>
      <c r="Y22" s="22">
        <f>Stacjonarne!Y22</f>
        <v>1</v>
      </c>
      <c r="Z22" s="22" t="str">
        <f>Stacjonarne!Z22</f>
        <v>Moduł 2</v>
      </c>
    </row>
    <row r="23" spans="1:26" ht="22.5" x14ac:dyDescent="0.25">
      <c r="A23" s="23">
        <v>7</v>
      </c>
      <c r="B23" s="24" t="str">
        <f>Stacjonarne!B23</f>
        <v>Techniki reklamowe w turystyce i rekreacji</v>
      </c>
      <c r="C23" s="25">
        <f t="shared" si="8"/>
        <v>9</v>
      </c>
      <c r="D23" s="25">
        <f t="shared" si="8"/>
        <v>9</v>
      </c>
      <c r="E23" s="26">
        <f t="shared" si="9"/>
        <v>18</v>
      </c>
      <c r="F23" s="27"/>
      <c r="G23" s="28">
        <f t="shared" si="11"/>
        <v>32</v>
      </c>
      <c r="H23" s="23">
        <f>(Stacjonarne!H23/100)*60</f>
        <v>9</v>
      </c>
      <c r="I23" s="29">
        <f>(Stacjonarne!I23/100)*60</f>
        <v>9</v>
      </c>
      <c r="J23" s="30">
        <f>Stacjonarne!J23</f>
        <v>2</v>
      </c>
      <c r="K23" s="29"/>
      <c r="L23" s="29"/>
      <c r="M23" s="47"/>
      <c r="N23" s="45"/>
      <c r="O23" s="29"/>
      <c r="P23" s="30"/>
      <c r="Q23" s="29"/>
      <c r="R23" s="29"/>
      <c r="S23" s="31"/>
      <c r="T23" s="32" t="str">
        <f>Stacjonarne!T23</f>
        <v>W-2</v>
      </c>
      <c r="U23" s="22">
        <f t="shared" si="10"/>
        <v>2</v>
      </c>
      <c r="V23" s="15">
        <f t="shared" si="5"/>
        <v>50</v>
      </c>
      <c r="W23" s="22">
        <f t="shared" si="12"/>
        <v>18</v>
      </c>
      <c r="X23" s="22">
        <f t="shared" si="6"/>
        <v>32</v>
      </c>
      <c r="Y23" s="22">
        <f>Stacjonarne!Y23</f>
        <v>1</v>
      </c>
      <c r="Z23" s="22" t="str">
        <f>Stacjonarne!Z23</f>
        <v>Moduł 2</v>
      </c>
    </row>
    <row r="24" spans="1:26" ht="22.5" x14ac:dyDescent="0.25">
      <c r="A24" s="23">
        <v>8</v>
      </c>
      <c r="B24" s="24" t="str">
        <f>Stacjonarne!B24</f>
        <v>Zarządzanie przedsiębiorstwem turystycznym i rekreacyjnym</v>
      </c>
      <c r="C24" s="25">
        <f t="shared" si="8"/>
        <v>15</v>
      </c>
      <c r="D24" s="25">
        <f t="shared" si="8"/>
        <v>6</v>
      </c>
      <c r="E24" s="26">
        <f t="shared" si="9"/>
        <v>21</v>
      </c>
      <c r="F24" s="27"/>
      <c r="G24" s="28">
        <f t="shared" si="11"/>
        <v>54</v>
      </c>
      <c r="H24" s="23">
        <f>(Stacjonarne!H24/100)*60</f>
        <v>15</v>
      </c>
      <c r="I24" s="29">
        <f>(Stacjonarne!I24/100)*60</f>
        <v>6</v>
      </c>
      <c r="J24" s="30">
        <f>Stacjonarne!J24</f>
        <v>3</v>
      </c>
      <c r="K24" s="29"/>
      <c r="L24" s="29"/>
      <c r="M24" s="47"/>
      <c r="N24" s="45"/>
      <c r="O24" s="29"/>
      <c r="P24" s="30"/>
      <c r="Q24" s="29"/>
      <c r="R24" s="29"/>
      <c r="S24" s="31"/>
      <c r="T24" s="32" t="str">
        <f>Stacjonarne!T24</f>
        <v>W-2</v>
      </c>
      <c r="U24" s="22">
        <f t="shared" si="10"/>
        <v>3</v>
      </c>
      <c r="V24" s="15">
        <f t="shared" si="5"/>
        <v>75</v>
      </c>
      <c r="W24" s="22">
        <f t="shared" si="12"/>
        <v>21</v>
      </c>
      <c r="X24" s="22">
        <f t="shared" si="6"/>
        <v>54</v>
      </c>
      <c r="Y24" s="22">
        <f>Stacjonarne!Y24</f>
        <v>1</v>
      </c>
      <c r="Z24" s="22" t="str">
        <f>Stacjonarne!Z24</f>
        <v>Moduł 2</v>
      </c>
    </row>
    <row r="25" spans="1:26" x14ac:dyDescent="0.25">
      <c r="A25" s="23">
        <v>9</v>
      </c>
      <c r="B25" s="24" t="str">
        <f>Stacjonarne!B25</f>
        <v>Informatyka w turystyce i rekreacji</v>
      </c>
      <c r="C25" s="25">
        <f t="shared" si="8"/>
        <v>9</v>
      </c>
      <c r="D25" s="25">
        <f t="shared" si="8"/>
        <v>9</v>
      </c>
      <c r="E25" s="26">
        <f t="shared" si="9"/>
        <v>18</v>
      </c>
      <c r="F25" s="27"/>
      <c r="G25" s="28">
        <f t="shared" si="11"/>
        <v>57</v>
      </c>
      <c r="H25" s="23"/>
      <c r="I25" s="29"/>
      <c r="J25" s="30"/>
      <c r="K25" s="29">
        <f>(Stacjonarne!K25/100)*60</f>
        <v>9</v>
      </c>
      <c r="L25" s="29">
        <f>(Stacjonarne!L25/100)*60</f>
        <v>9</v>
      </c>
      <c r="M25" s="47">
        <f>Stacjonarne!M25</f>
        <v>3</v>
      </c>
      <c r="N25" s="45"/>
      <c r="O25" s="29"/>
      <c r="P25" s="30"/>
      <c r="Q25" s="29"/>
      <c r="R25" s="29"/>
      <c r="S25" s="31"/>
      <c r="T25" s="32" t="str">
        <f>Stacjonarne!T25</f>
        <v>W-1</v>
      </c>
      <c r="U25" s="22">
        <f t="shared" si="10"/>
        <v>3</v>
      </c>
      <c r="V25" s="15">
        <f t="shared" si="5"/>
        <v>75</v>
      </c>
      <c r="W25" s="22">
        <f t="shared" si="12"/>
        <v>18</v>
      </c>
      <c r="X25" s="22">
        <f t="shared" si="6"/>
        <v>57</v>
      </c>
      <c r="Y25" s="22">
        <f>Stacjonarne!Y25</f>
        <v>2</v>
      </c>
      <c r="Z25" s="22" t="str">
        <f>Stacjonarne!Z25</f>
        <v>Moduł 2</v>
      </c>
    </row>
    <row r="26" spans="1:26" x14ac:dyDescent="0.25">
      <c r="A26" s="23">
        <v>10</v>
      </c>
      <c r="B26" s="24" t="str">
        <f>Stacjonarne!B26</f>
        <v>Produkt turystyczny i rekreacyjny</v>
      </c>
      <c r="C26" s="25">
        <f t="shared" si="8"/>
        <v>18</v>
      </c>
      <c r="D26" s="25">
        <f t="shared" si="8"/>
        <v>0</v>
      </c>
      <c r="E26" s="26">
        <f t="shared" si="9"/>
        <v>18</v>
      </c>
      <c r="F26" s="27"/>
      <c r="G26" s="28">
        <f t="shared" si="11"/>
        <v>32</v>
      </c>
      <c r="H26" s="23"/>
      <c r="I26" s="29"/>
      <c r="J26" s="30"/>
      <c r="K26" s="29">
        <f>(Stacjonarne!K26/100)*60</f>
        <v>18</v>
      </c>
      <c r="L26" s="29"/>
      <c r="M26" s="47">
        <v>2</v>
      </c>
      <c r="N26" s="45"/>
      <c r="O26" s="29"/>
      <c r="P26" s="30"/>
      <c r="Q26" s="29"/>
      <c r="R26" s="29"/>
      <c r="S26" s="31"/>
      <c r="T26" s="32" t="str">
        <f>Stacjonarne!T26</f>
        <v>W-2</v>
      </c>
      <c r="U26" s="22">
        <f t="shared" si="10"/>
        <v>2</v>
      </c>
      <c r="V26" s="15">
        <f t="shared" si="5"/>
        <v>50</v>
      </c>
      <c r="W26" s="22">
        <f t="shared" si="12"/>
        <v>18</v>
      </c>
      <c r="X26" s="22">
        <f t="shared" si="6"/>
        <v>32</v>
      </c>
      <c r="Y26" s="22">
        <f>Stacjonarne!Y26</f>
        <v>2</v>
      </c>
      <c r="Z26" s="22" t="str">
        <f>Stacjonarne!Z26</f>
        <v>Moduł 2</v>
      </c>
    </row>
    <row r="27" spans="1:26" ht="22.5" x14ac:dyDescent="0.25">
      <c r="A27" s="23">
        <v>11</v>
      </c>
      <c r="B27" s="24" t="str">
        <f>Stacjonarne!B27</f>
        <v>Doradztwo menedżerskie w turystyce i rekreacji</v>
      </c>
      <c r="C27" s="25">
        <f t="shared" si="8"/>
        <v>12</v>
      </c>
      <c r="D27" s="25">
        <f t="shared" si="8"/>
        <v>6</v>
      </c>
      <c r="E27" s="26">
        <f t="shared" si="9"/>
        <v>18</v>
      </c>
      <c r="F27" s="27"/>
      <c r="G27" s="28">
        <f t="shared" si="11"/>
        <v>57</v>
      </c>
      <c r="H27" s="23"/>
      <c r="I27" s="29"/>
      <c r="J27" s="30"/>
      <c r="K27" s="29"/>
      <c r="L27" s="29"/>
      <c r="M27" s="47"/>
      <c r="N27" s="23">
        <f>(Stacjonarne!N27/100)*60</f>
        <v>12</v>
      </c>
      <c r="O27" s="29">
        <f>(Stacjonarne!O27/100)*60</f>
        <v>6</v>
      </c>
      <c r="P27" s="30">
        <f>Stacjonarne!P27</f>
        <v>3</v>
      </c>
      <c r="Q27" s="29"/>
      <c r="R27" s="29"/>
      <c r="S27" s="31"/>
      <c r="T27" s="32" t="str">
        <f>Stacjonarne!T27</f>
        <v>W-2</v>
      </c>
      <c r="U27" s="22">
        <f t="shared" si="10"/>
        <v>3</v>
      </c>
      <c r="V27" s="15">
        <f t="shared" si="5"/>
        <v>75</v>
      </c>
      <c r="W27" s="22">
        <f t="shared" si="12"/>
        <v>18</v>
      </c>
      <c r="X27" s="22">
        <f t="shared" si="6"/>
        <v>57</v>
      </c>
      <c r="Y27" s="22">
        <f>Stacjonarne!Y27</f>
        <v>3</v>
      </c>
      <c r="Z27" s="22" t="str">
        <f>Stacjonarne!Z27</f>
        <v>Moduł 2</v>
      </c>
    </row>
    <row r="28" spans="1:26" x14ac:dyDescent="0.25">
      <c r="A28" s="23">
        <v>12</v>
      </c>
      <c r="B28" s="24" t="str">
        <f>Stacjonarne!B28</f>
        <v>Polityka turystyczna</v>
      </c>
      <c r="C28" s="25">
        <f t="shared" si="8"/>
        <v>15</v>
      </c>
      <c r="D28" s="25">
        <f t="shared" si="8"/>
        <v>6</v>
      </c>
      <c r="E28" s="26">
        <f t="shared" si="9"/>
        <v>21</v>
      </c>
      <c r="F28" s="27" t="s">
        <v>53</v>
      </c>
      <c r="G28" s="28">
        <f t="shared" si="11"/>
        <v>54</v>
      </c>
      <c r="H28" s="23"/>
      <c r="I28" s="29"/>
      <c r="J28" s="30"/>
      <c r="K28" s="29"/>
      <c r="L28" s="29"/>
      <c r="M28" s="47"/>
      <c r="N28" s="23">
        <f>(Stacjonarne!N28/100)*60</f>
        <v>15</v>
      </c>
      <c r="O28" s="29">
        <f>(Stacjonarne!O28/100)*60</f>
        <v>6</v>
      </c>
      <c r="P28" s="30">
        <f>Stacjonarne!P28</f>
        <v>3</v>
      </c>
      <c r="Q28" s="29"/>
      <c r="R28" s="29"/>
      <c r="S28" s="31"/>
      <c r="T28" s="32" t="str">
        <f>Stacjonarne!T28</f>
        <v>W-2</v>
      </c>
      <c r="U28" s="22">
        <f t="shared" si="10"/>
        <v>3</v>
      </c>
      <c r="V28" s="15">
        <f t="shared" si="5"/>
        <v>75</v>
      </c>
      <c r="W28" s="22">
        <f t="shared" si="12"/>
        <v>21</v>
      </c>
      <c r="X28" s="22">
        <f t="shared" si="6"/>
        <v>54</v>
      </c>
      <c r="Y28" s="22">
        <f>Stacjonarne!Y28</f>
        <v>3</v>
      </c>
      <c r="Z28" s="22" t="str">
        <f>Stacjonarne!Z28</f>
        <v>Moduł 2</v>
      </c>
    </row>
    <row r="29" spans="1:26" ht="22.15" customHeight="1" x14ac:dyDescent="0.25">
      <c r="A29" s="23">
        <v>13</v>
      </c>
      <c r="B29" s="24" t="str">
        <f>Stacjonarne!B29</f>
        <v>Zagospodarowanie i przestrzenne planowanie turystyczne</v>
      </c>
      <c r="C29" s="25">
        <f t="shared" si="8"/>
        <v>15</v>
      </c>
      <c r="D29" s="25">
        <f t="shared" si="8"/>
        <v>6</v>
      </c>
      <c r="E29" s="26">
        <f t="shared" si="9"/>
        <v>21</v>
      </c>
      <c r="F29" s="27" t="s">
        <v>53</v>
      </c>
      <c r="G29" s="28">
        <f t="shared" si="11"/>
        <v>54</v>
      </c>
      <c r="H29" s="23"/>
      <c r="I29" s="29"/>
      <c r="J29" s="30"/>
      <c r="K29" s="29"/>
      <c r="L29" s="29"/>
      <c r="M29" s="47"/>
      <c r="N29" s="45"/>
      <c r="O29" s="29"/>
      <c r="P29" s="30"/>
      <c r="Q29" s="29">
        <f>(Stacjonarne!Q29/100)*60</f>
        <v>15</v>
      </c>
      <c r="R29" s="29">
        <f>(Stacjonarne!R29/100)*60</f>
        <v>6</v>
      </c>
      <c r="S29" s="47">
        <f>Stacjonarne!S29</f>
        <v>3</v>
      </c>
      <c r="T29" s="32" t="str">
        <f>Stacjonarne!T29</f>
        <v>W-2</v>
      </c>
      <c r="U29" s="22">
        <f t="shared" si="10"/>
        <v>3</v>
      </c>
      <c r="V29" s="15">
        <f t="shared" si="5"/>
        <v>75</v>
      </c>
      <c r="W29" s="22">
        <f t="shared" si="12"/>
        <v>21</v>
      </c>
      <c r="X29" s="22">
        <f t="shared" si="6"/>
        <v>54</v>
      </c>
      <c r="Y29" s="22">
        <f>Stacjonarne!Y29</f>
        <v>4</v>
      </c>
      <c r="Z29" s="22" t="str">
        <f>Stacjonarne!Z29</f>
        <v>Moduł 2</v>
      </c>
    </row>
    <row r="30" spans="1:26" x14ac:dyDescent="0.25">
      <c r="A30" s="23"/>
      <c r="B30" s="24">
        <f>Stacjonarne!B30</f>
        <v>0</v>
      </c>
      <c r="C30" s="25">
        <f t="shared" si="8"/>
        <v>0</v>
      </c>
      <c r="D30" s="25">
        <f t="shared" si="8"/>
        <v>0</v>
      </c>
      <c r="E30" s="26">
        <f t="shared" si="9"/>
        <v>0</v>
      </c>
      <c r="F30" s="27"/>
      <c r="G30" s="28">
        <f t="shared" si="11"/>
        <v>0</v>
      </c>
      <c r="H30" s="23"/>
      <c r="I30" s="29"/>
      <c r="J30" s="30"/>
      <c r="K30" s="29"/>
      <c r="L30" s="29"/>
      <c r="M30" s="31"/>
      <c r="N30" s="23"/>
      <c r="O30" s="29"/>
      <c r="P30" s="30"/>
      <c r="Q30" s="29"/>
      <c r="R30" s="29"/>
      <c r="S30" s="31"/>
      <c r="T30" s="32"/>
      <c r="U30" s="22">
        <f t="shared" si="10"/>
        <v>0</v>
      </c>
      <c r="V30" s="15">
        <f t="shared" si="5"/>
        <v>0</v>
      </c>
      <c r="W30" s="22">
        <f>E30</f>
        <v>0</v>
      </c>
      <c r="X30" s="22">
        <f t="shared" si="6"/>
        <v>0</v>
      </c>
      <c r="Y30" s="22">
        <f>Stacjonarne!Y30</f>
        <v>0</v>
      </c>
      <c r="Z30" s="22" t="str">
        <f>Stacjonarne!Z30</f>
        <v>Moduł 2</v>
      </c>
    </row>
    <row r="31" spans="1:26" x14ac:dyDescent="0.25">
      <c r="A31" s="23"/>
      <c r="B31" s="33" t="s">
        <v>17</v>
      </c>
      <c r="C31" s="62">
        <f>SUM(C17:C30)</f>
        <v>171</v>
      </c>
      <c r="D31" s="62">
        <f>SUM(D17:D30)</f>
        <v>72</v>
      </c>
      <c r="E31" s="62">
        <f>SUM(E17:E30)</f>
        <v>243</v>
      </c>
      <c r="F31" s="26"/>
      <c r="G31" s="34">
        <f t="shared" ref="G31:S31" si="13">SUM(G17:G30)</f>
        <v>632</v>
      </c>
      <c r="H31" s="35">
        <f t="shared" si="13"/>
        <v>102</v>
      </c>
      <c r="I31" s="26">
        <f t="shared" si="13"/>
        <v>45</v>
      </c>
      <c r="J31" s="26">
        <f t="shared" si="13"/>
        <v>21</v>
      </c>
      <c r="K31" s="26">
        <f t="shared" si="13"/>
        <v>27</v>
      </c>
      <c r="L31" s="26">
        <f t="shared" si="13"/>
        <v>9</v>
      </c>
      <c r="M31" s="36">
        <f t="shared" si="13"/>
        <v>5</v>
      </c>
      <c r="N31" s="35">
        <f t="shared" si="13"/>
        <v>27</v>
      </c>
      <c r="O31" s="26">
        <f t="shared" si="13"/>
        <v>12</v>
      </c>
      <c r="P31" s="26">
        <f t="shared" si="13"/>
        <v>6</v>
      </c>
      <c r="Q31" s="26">
        <f t="shared" si="13"/>
        <v>15</v>
      </c>
      <c r="R31" s="26">
        <f t="shared" si="13"/>
        <v>6</v>
      </c>
      <c r="S31" s="36">
        <f t="shared" si="13"/>
        <v>3</v>
      </c>
      <c r="T31" s="32"/>
      <c r="U31" s="38">
        <f>SUM(U17:U30)</f>
        <v>35</v>
      </c>
      <c r="V31" s="26">
        <f>SUM(V17:V30)</f>
        <v>875</v>
      </c>
      <c r="W31" s="26">
        <f>SUM(W17:W30)</f>
        <v>243</v>
      </c>
      <c r="X31" s="26">
        <f>SUM(X17:X30)</f>
        <v>632</v>
      </c>
      <c r="Y31" s="22">
        <f>Stacjonarne!Y31</f>
        <v>0</v>
      </c>
      <c r="Z31" s="22">
        <f>Stacjonarne!Z31</f>
        <v>0</v>
      </c>
    </row>
    <row r="32" spans="1:26" x14ac:dyDescent="0.25">
      <c r="A32" s="128" t="s">
        <v>9</v>
      </c>
      <c r="B32" s="49" t="s">
        <v>29</v>
      </c>
      <c r="C32" s="50"/>
      <c r="D32" s="51"/>
      <c r="E32" s="51"/>
      <c r="F32" s="51"/>
      <c r="G32" s="51"/>
      <c r="H32" s="52"/>
      <c r="I32" s="51"/>
      <c r="J32" s="51"/>
      <c r="K32" s="51"/>
      <c r="L32" s="51"/>
      <c r="M32" s="53"/>
      <c r="N32" s="52"/>
      <c r="O32" s="51"/>
      <c r="P32" s="51"/>
      <c r="Q32" s="51"/>
      <c r="R32" s="51"/>
      <c r="S32" s="53"/>
      <c r="T32" s="32"/>
      <c r="U32" s="22"/>
      <c r="V32" s="15"/>
      <c r="W32" s="22"/>
      <c r="X32" s="22"/>
      <c r="Y32" s="22">
        <f>Stacjonarne!Y32</f>
        <v>0</v>
      </c>
      <c r="Z32" s="22">
        <f>Stacjonarne!Z32</f>
        <v>0</v>
      </c>
    </row>
    <row r="33" spans="1:26" x14ac:dyDescent="0.25">
      <c r="A33" s="23">
        <v>1</v>
      </c>
      <c r="B33" s="54" t="s">
        <v>54</v>
      </c>
      <c r="C33" s="25">
        <f t="shared" ref="C33:D33" si="14">H33+K33+N33+Q33</f>
        <v>0</v>
      </c>
      <c r="D33" s="25">
        <f t="shared" si="14"/>
        <v>18</v>
      </c>
      <c r="E33" s="26">
        <f t="shared" ref="E33:E63" si="15">SUM(C33:D33)</f>
        <v>18</v>
      </c>
      <c r="F33" s="27"/>
      <c r="G33" s="55">
        <f>X33</f>
        <v>57</v>
      </c>
      <c r="H33" s="23"/>
      <c r="I33" s="29"/>
      <c r="J33" s="30"/>
      <c r="K33" s="29"/>
      <c r="L33" s="29"/>
      <c r="M33" s="31"/>
      <c r="N33" s="23">
        <f>(Stacjonarne!N33/100)*60</f>
        <v>0</v>
      </c>
      <c r="O33" s="29">
        <f>(Stacjonarne!O33/100)*60</f>
        <v>18</v>
      </c>
      <c r="P33" s="30">
        <f>Stacjonarne!P33</f>
        <v>3</v>
      </c>
      <c r="Q33" s="29"/>
      <c r="R33" s="29"/>
      <c r="S33" s="31"/>
      <c r="T33" s="32" t="str">
        <f>Stacjonarne!T33</f>
        <v>W-2</v>
      </c>
      <c r="U33" s="22">
        <f t="shared" ref="U33" si="16">J33+M33+P33+S33</f>
        <v>3</v>
      </c>
      <c r="V33" s="15">
        <f t="shared" si="5"/>
        <v>75</v>
      </c>
      <c r="W33" s="22">
        <f>E33</f>
        <v>18</v>
      </c>
      <c r="X33" s="22">
        <f t="shared" si="6"/>
        <v>57</v>
      </c>
      <c r="Y33" s="22">
        <f>Stacjonarne!Y33</f>
        <v>3</v>
      </c>
      <c r="Z33" s="22" t="str">
        <f>Stacjonarne!Z33</f>
        <v>Moduł 4</v>
      </c>
    </row>
    <row r="34" spans="1:26" x14ac:dyDescent="0.25">
      <c r="A34" s="23"/>
      <c r="B34" s="33" t="s">
        <v>17</v>
      </c>
      <c r="C34" s="62">
        <f>SUM(C33:C33)</f>
        <v>0</v>
      </c>
      <c r="D34" s="166">
        <f>SUM(D33:D33)</f>
        <v>18</v>
      </c>
      <c r="E34" s="62">
        <f>SUM(E33:E33)</f>
        <v>18</v>
      </c>
      <c r="F34" s="26"/>
      <c r="G34" s="34">
        <f t="shared" ref="G34:S34" si="17">SUM(G33:G33)</f>
        <v>57</v>
      </c>
      <c r="H34" s="35">
        <f t="shared" si="17"/>
        <v>0</v>
      </c>
      <c r="I34" s="26">
        <f t="shared" si="17"/>
        <v>0</v>
      </c>
      <c r="J34" s="26">
        <f t="shared" si="17"/>
        <v>0</v>
      </c>
      <c r="K34" s="26">
        <f t="shared" si="17"/>
        <v>0</v>
      </c>
      <c r="L34" s="26">
        <f t="shared" si="17"/>
        <v>0</v>
      </c>
      <c r="M34" s="36">
        <f t="shared" si="17"/>
        <v>0</v>
      </c>
      <c r="N34" s="35">
        <f t="shared" si="17"/>
        <v>0</v>
      </c>
      <c r="O34" s="26">
        <f t="shared" si="17"/>
        <v>18</v>
      </c>
      <c r="P34" s="26">
        <f t="shared" si="17"/>
        <v>3</v>
      </c>
      <c r="Q34" s="26">
        <f t="shared" si="17"/>
        <v>0</v>
      </c>
      <c r="R34" s="26">
        <f t="shared" si="17"/>
        <v>0</v>
      </c>
      <c r="S34" s="36">
        <f t="shared" si="17"/>
        <v>0</v>
      </c>
      <c r="T34" s="32"/>
      <c r="U34" s="38">
        <f>SUM(U33:U33)</f>
        <v>3</v>
      </c>
      <c r="V34" s="26">
        <f>SUM(V33:V33)</f>
        <v>75</v>
      </c>
      <c r="W34" s="26">
        <f>SUM(W33:W33)</f>
        <v>18</v>
      </c>
      <c r="X34" s="26">
        <f>SUM(X33:X33)</f>
        <v>57</v>
      </c>
      <c r="Y34" s="22">
        <f>Stacjonarne!Y34</f>
        <v>0</v>
      </c>
      <c r="Z34" s="22">
        <f>Stacjonarne!Z34</f>
        <v>0</v>
      </c>
    </row>
    <row r="35" spans="1:26" x14ac:dyDescent="0.25">
      <c r="A35" s="128" t="s">
        <v>11</v>
      </c>
      <c r="B35" s="49" t="s">
        <v>93</v>
      </c>
      <c r="C35" s="50"/>
      <c r="D35" s="51"/>
      <c r="E35" s="51"/>
      <c r="F35" s="51"/>
      <c r="G35" s="51"/>
      <c r="H35" s="52"/>
      <c r="I35" s="51"/>
      <c r="J35" s="51"/>
      <c r="K35" s="51"/>
      <c r="L35" s="51"/>
      <c r="M35" s="53"/>
      <c r="N35" s="52"/>
      <c r="O35" s="51"/>
      <c r="P35" s="51"/>
      <c r="Q35" s="51"/>
      <c r="R35" s="51"/>
      <c r="S35" s="53"/>
      <c r="T35" s="32"/>
      <c r="U35" s="22"/>
      <c r="V35" s="15"/>
      <c r="W35" s="22"/>
      <c r="X35" s="22"/>
      <c r="Y35" s="22">
        <f>Stacjonarne!Y35</f>
        <v>0</v>
      </c>
      <c r="Z35" s="22">
        <f>Stacjonarne!Z35</f>
        <v>0</v>
      </c>
    </row>
    <row r="36" spans="1:26" x14ac:dyDescent="0.25">
      <c r="A36" s="23">
        <v>1</v>
      </c>
      <c r="B36" s="163" t="s">
        <v>94</v>
      </c>
      <c r="C36" s="25">
        <f t="shared" ref="C36:D37" si="18">H36+K36+N36+Q36</f>
        <v>0</v>
      </c>
      <c r="D36" s="25">
        <f t="shared" si="18"/>
        <v>36</v>
      </c>
      <c r="E36" s="26">
        <f t="shared" ref="E36:E37" si="19">SUM(C36:D36)</f>
        <v>36</v>
      </c>
      <c r="F36" s="27"/>
      <c r="G36" s="55">
        <f>X36</f>
        <v>-36</v>
      </c>
      <c r="H36" s="23">
        <f>(Stacjonarne!H36/100)*60</f>
        <v>0</v>
      </c>
      <c r="I36" s="29">
        <f>(Stacjonarne!I36/100)*60</f>
        <v>9</v>
      </c>
      <c r="J36" s="30">
        <f>Stacjonarne!J36</f>
        <v>0</v>
      </c>
      <c r="K36" s="29">
        <f>(Stacjonarne!K36/100)*60</f>
        <v>0</v>
      </c>
      <c r="L36" s="29">
        <f>(Stacjonarne!L36/100)*60</f>
        <v>9</v>
      </c>
      <c r="M36" s="47">
        <f>Stacjonarne!M36</f>
        <v>0</v>
      </c>
      <c r="N36" s="23">
        <f>(Stacjonarne!N36/100)*60</f>
        <v>0</v>
      </c>
      <c r="O36" s="29">
        <f>(Stacjonarne!O36/100)*60</f>
        <v>9</v>
      </c>
      <c r="P36" s="30">
        <f>Stacjonarne!P36</f>
        <v>0</v>
      </c>
      <c r="Q36" s="29">
        <f>(Stacjonarne!Q36/100)*60</f>
        <v>0</v>
      </c>
      <c r="R36" s="29">
        <f>(Stacjonarne!R36/100)*60</f>
        <v>9</v>
      </c>
      <c r="S36" s="153">
        <f>Stacjonarne!S36</f>
        <v>0</v>
      </c>
      <c r="T36" s="32"/>
      <c r="U36" s="22">
        <f t="shared" ref="U36:U37" si="20">J36+M36+P36+S36</f>
        <v>0</v>
      </c>
      <c r="V36" s="15">
        <f t="shared" ref="V36:V37" si="21">U36*25</f>
        <v>0</v>
      </c>
      <c r="W36" s="22">
        <f>E36</f>
        <v>36</v>
      </c>
      <c r="X36" s="22">
        <f t="shared" ref="X36:X37" si="22">V36-W36</f>
        <v>-36</v>
      </c>
      <c r="Y36" s="22" t="str">
        <f>Stacjonarne!Y36</f>
        <v>1-4</v>
      </c>
      <c r="Z36" s="22" t="str">
        <f>Stacjonarne!Z36</f>
        <v>Moduł 5</v>
      </c>
    </row>
    <row r="37" spans="1:26" x14ac:dyDescent="0.25">
      <c r="A37" s="23"/>
      <c r="B37" s="54"/>
      <c r="C37" s="25">
        <f t="shared" si="18"/>
        <v>0</v>
      </c>
      <c r="D37" s="25">
        <f t="shared" si="18"/>
        <v>0</v>
      </c>
      <c r="E37" s="26">
        <f t="shared" si="19"/>
        <v>0</v>
      </c>
      <c r="F37" s="27"/>
      <c r="G37" s="55"/>
      <c r="H37" s="23"/>
      <c r="I37" s="29"/>
      <c r="J37" s="30"/>
      <c r="K37" s="29"/>
      <c r="L37" s="29"/>
      <c r="M37" s="31"/>
      <c r="N37" s="23"/>
      <c r="O37" s="29"/>
      <c r="P37" s="93"/>
      <c r="Q37" s="29"/>
      <c r="R37" s="29"/>
      <c r="S37" s="31"/>
      <c r="T37" s="32"/>
      <c r="U37" s="22">
        <f t="shared" si="20"/>
        <v>0</v>
      </c>
      <c r="V37" s="15">
        <f t="shared" si="21"/>
        <v>0</v>
      </c>
      <c r="W37" s="22">
        <f>E37</f>
        <v>0</v>
      </c>
      <c r="X37" s="22">
        <f t="shared" si="22"/>
        <v>0</v>
      </c>
      <c r="Y37" s="22">
        <f>Stacjonarne!Y37</f>
        <v>0</v>
      </c>
      <c r="Z37" s="22" t="str">
        <f>Stacjonarne!Z37</f>
        <v>Moduł 5</v>
      </c>
    </row>
    <row r="38" spans="1:26" x14ac:dyDescent="0.25">
      <c r="A38" s="23"/>
      <c r="B38" s="33" t="s">
        <v>17</v>
      </c>
      <c r="C38" s="62">
        <f>SUM(C36:C37)</f>
        <v>0</v>
      </c>
      <c r="D38" s="166">
        <f>SUM(D36:D37)</f>
        <v>36</v>
      </c>
      <c r="E38" s="62">
        <f>SUM(E36:E37)</f>
        <v>36</v>
      </c>
      <c r="F38" s="26"/>
      <c r="G38" s="34">
        <f t="shared" ref="G38:S38" si="23">SUM(G36:G37)</f>
        <v>-36</v>
      </c>
      <c r="H38" s="35">
        <f t="shared" si="23"/>
        <v>0</v>
      </c>
      <c r="I38" s="26">
        <f t="shared" si="23"/>
        <v>9</v>
      </c>
      <c r="J38" s="26">
        <f t="shared" si="23"/>
        <v>0</v>
      </c>
      <c r="K38" s="26">
        <f t="shared" si="23"/>
        <v>0</v>
      </c>
      <c r="L38" s="26">
        <f t="shared" si="23"/>
        <v>9</v>
      </c>
      <c r="M38" s="36">
        <f t="shared" si="23"/>
        <v>0</v>
      </c>
      <c r="N38" s="35">
        <f t="shared" si="23"/>
        <v>0</v>
      </c>
      <c r="O38" s="26">
        <f t="shared" si="23"/>
        <v>9</v>
      </c>
      <c r="P38" s="26">
        <f t="shared" si="23"/>
        <v>0</v>
      </c>
      <c r="Q38" s="26">
        <f t="shared" si="23"/>
        <v>0</v>
      </c>
      <c r="R38" s="26">
        <f t="shared" si="23"/>
        <v>9</v>
      </c>
      <c r="S38" s="36">
        <f t="shared" si="23"/>
        <v>0</v>
      </c>
      <c r="T38" s="32"/>
      <c r="U38" s="38">
        <f t="shared" ref="U38:X38" si="24">SUM(U36:U37)</f>
        <v>0</v>
      </c>
      <c r="V38" s="26">
        <f t="shared" si="24"/>
        <v>0</v>
      </c>
      <c r="W38" s="26">
        <f t="shared" si="24"/>
        <v>36</v>
      </c>
      <c r="X38" s="26">
        <f t="shared" si="24"/>
        <v>-36</v>
      </c>
      <c r="Y38" s="22">
        <f>Stacjonarne!Y38</f>
        <v>0</v>
      </c>
      <c r="Z38" s="22">
        <f>Stacjonarne!Z38</f>
        <v>0</v>
      </c>
    </row>
    <row r="39" spans="1:26" x14ac:dyDescent="0.25">
      <c r="A39" s="56" t="s">
        <v>11</v>
      </c>
      <c r="B39" s="49" t="s">
        <v>18</v>
      </c>
      <c r="C39" s="57"/>
      <c r="D39" s="58"/>
      <c r="E39" s="58"/>
      <c r="F39" s="58"/>
      <c r="G39" s="58"/>
      <c r="H39" s="59"/>
      <c r="I39" s="58"/>
      <c r="J39" s="58"/>
      <c r="K39" s="58"/>
      <c r="L39" s="58"/>
      <c r="M39" s="60"/>
      <c r="N39" s="59"/>
      <c r="O39" s="58"/>
      <c r="P39" s="58"/>
      <c r="Q39" s="58"/>
      <c r="R39" s="58"/>
      <c r="S39" s="60"/>
      <c r="T39" s="32"/>
      <c r="U39" s="22"/>
      <c r="V39" s="15"/>
      <c r="W39" s="22"/>
      <c r="X39" s="22"/>
      <c r="Y39" s="22">
        <f>Stacjonarne!Y39</f>
        <v>0</v>
      </c>
      <c r="Z39" s="22">
        <f>Stacjonarne!Z39</f>
        <v>0</v>
      </c>
    </row>
    <row r="40" spans="1:26" x14ac:dyDescent="0.25">
      <c r="A40" s="128">
        <v>1</v>
      </c>
      <c r="B40" s="61" t="s">
        <v>97</v>
      </c>
      <c r="C40" s="25">
        <f t="shared" ref="C40:D43" si="25">H40+K40+N40+Q40</f>
        <v>18</v>
      </c>
      <c r="D40" s="25">
        <f t="shared" si="25"/>
        <v>0</v>
      </c>
      <c r="E40" s="26">
        <f t="shared" si="15"/>
        <v>18</v>
      </c>
      <c r="F40" s="62"/>
      <c r="G40" s="55">
        <f>X40</f>
        <v>32</v>
      </c>
      <c r="H40" s="23">
        <f>(Stacjonarne!H40/100)*60</f>
        <v>18</v>
      </c>
      <c r="I40" s="29">
        <f>(Stacjonarne!I40/100)*60</f>
        <v>0</v>
      </c>
      <c r="J40" s="30">
        <f>Stacjonarne!J40</f>
        <v>2</v>
      </c>
      <c r="K40" s="2"/>
      <c r="L40" s="2"/>
      <c r="M40" s="65"/>
      <c r="N40" s="63"/>
      <c r="O40" s="2"/>
      <c r="P40" s="64"/>
      <c r="Q40" s="2"/>
      <c r="R40" s="2"/>
      <c r="S40" s="65"/>
      <c r="T40" s="32"/>
      <c r="U40" s="22">
        <f t="shared" ref="U40:U43" si="26">J40+M40+P40+S40</f>
        <v>2</v>
      </c>
      <c r="V40" s="15">
        <f t="shared" si="5"/>
        <v>50</v>
      </c>
      <c r="W40" s="22">
        <f>E40</f>
        <v>18</v>
      </c>
      <c r="X40" s="22">
        <f t="shared" ref="X40:X43" si="27">V40-W40</f>
        <v>32</v>
      </c>
      <c r="Y40" s="22">
        <f>Stacjonarne!Y40</f>
        <v>1</v>
      </c>
      <c r="Z40" s="22" t="str">
        <f>Stacjonarne!Z40</f>
        <v>MPD</v>
      </c>
    </row>
    <row r="41" spans="1:26" x14ac:dyDescent="0.25">
      <c r="A41" s="128">
        <v>2</v>
      </c>
      <c r="B41" s="61" t="s">
        <v>27</v>
      </c>
      <c r="C41" s="25">
        <f t="shared" si="25"/>
        <v>0</v>
      </c>
      <c r="D41" s="25">
        <f t="shared" si="25"/>
        <v>9</v>
      </c>
      <c r="E41" s="26">
        <f t="shared" si="15"/>
        <v>9</v>
      </c>
      <c r="F41" s="62"/>
      <c r="G41" s="55">
        <f t="shared" ref="G41:G43" si="28">X41</f>
        <v>16</v>
      </c>
      <c r="H41" s="63"/>
      <c r="I41" s="2"/>
      <c r="J41" s="64"/>
      <c r="K41" s="29">
        <f>(Stacjonarne!K41/100)*60</f>
        <v>0</v>
      </c>
      <c r="L41" s="29">
        <f>(Stacjonarne!L41/100)*60</f>
        <v>9</v>
      </c>
      <c r="M41" s="47">
        <f>Stacjonarne!M41</f>
        <v>1</v>
      </c>
      <c r="N41" s="63"/>
      <c r="O41" s="2"/>
      <c r="P41" s="64"/>
      <c r="Q41" s="2"/>
      <c r="R41" s="2"/>
      <c r="S41" s="65"/>
      <c r="T41" s="32"/>
      <c r="U41" s="22">
        <f t="shared" si="26"/>
        <v>1</v>
      </c>
      <c r="V41" s="15">
        <f t="shared" si="5"/>
        <v>25</v>
      </c>
      <c r="W41" s="22">
        <f>E41</f>
        <v>9</v>
      </c>
      <c r="X41" s="22">
        <f t="shared" si="27"/>
        <v>16</v>
      </c>
      <c r="Y41" s="22">
        <f>Stacjonarne!Y41</f>
        <v>2</v>
      </c>
      <c r="Z41" s="22" t="str">
        <f>Stacjonarne!Z41</f>
        <v>MPD</v>
      </c>
    </row>
    <row r="42" spans="1:26" ht="22.5" x14ac:dyDescent="0.25">
      <c r="A42" s="128">
        <v>4</v>
      </c>
      <c r="B42" s="61" t="s">
        <v>96</v>
      </c>
      <c r="C42" s="25">
        <f t="shared" si="25"/>
        <v>6</v>
      </c>
      <c r="D42" s="25">
        <f t="shared" si="25"/>
        <v>3</v>
      </c>
      <c r="E42" s="26">
        <f t="shared" si="15"/>
        <v>9</v>
      </c>
      <c r="F42" s="62"/>
      <c r="G42" s="55">
        <f t="shared" si="28"/>
        <v>216</v>
      </c>
      <c r="H42" s="63"/>
      <c r="I42" s="2"/>
      <c r="J42" s="64"/>
      <c r="K42" s="2"/>
      <c r="L42" s="2"/>
      <c r="M42" s="65"/>
      <c r="N42" s="23">
        <f>(Stacjonarne!N42/100)*60</f>
        <v>6</v>
      </c>
      <c r="O42" s="29">
        <f>(Stacjonarne!O42/100)*60</f>
        <v>3</v>
      </c>
      <c r="P42" s="30">
        <f>Stacjonarne!P42</f>
        <v>1</v>
      </c>
      <c r="Q42" s="29">
        <f>(Stacjonarne!Q42/100)*60</f>
        <v>0</v>
      </c>
      <c r="R42" s="29">
        <f>(Stacjonarne!R42/100)*60</f>
        <v>0</v>
      </c>
      <c r="S42" s="30">
        <f>Stacjonarne!S42</f>
        <v>8</v>
      </c>
      <c r="T42" s="32"/>
      <c r="U42" s="22">
        <f t="shared" si="26"/>
        <v>9</v>
      </c>
      <c r="V42" s="15">
        <f t="shared" si="5"/>
        <v>225</v>
      </c>
      <c r="W42" s="22">
        <f>E42</f>
        <v>9</v>
      </c>
      <c r="X42" s="22">
        <f t="shared" si="27"/>
        <v>216</v>
      </c>
      <c r="Y42" s="22" t="str">
        <f>Stacjonarne!Y42</f>
        <v>3-4</v>
      </c>
      <c r="Z42" s="22" t="str">
        <f>Stacjonarne!Z42</f>
        <v>MPD</v>
      </c>
    </row>
    <row r="43" spans="1:26" ht="22.5" x14ac:dyDescent="0.25">
      <c r="A43" s="128">
        <v>5</v>
      </c>
      <c r="B43" s="61" t="s">
        <v>95</v>
      </c>
      <c r="C43" s="25">
        <f t="shared" si="25"/>
        <v>0</v>
      </c>
      <c r="D43" s="25">
        <f t="shared" si="25"/>
        <v>0</v>
      </c>
      <c r="E43" s="26">
        <f t="shared" si="15"/>
        <v>0</v>
      </c>
      <c r="F43" s="62"/>
      <c r="G43" s="55">
        <f t="shared" si="28"/>
        <v>250</v>
      </c>
      <c r="H43" s="63"/>
      <c r="I43" s="2"/>
      <c r="J43" s="64"/>
      <c r="K43" s="2"/>
      <c r="L43" s="2"/>
      <c r="M43" s="65"/>
      <c r="N43" s="63"/>
      <c r="O43" s="2"/>
      <c r="P43" s="64"/>
      <c r="Q43" s="2"/>
      <c r="R43" s="2"/>
      <c r="S43" s="65">
        <v>10</v>
      </c>
      <c r="T43" s="32"/>
      <c r="U43" s="22">
        <f t="shared" si="26"/>
        <v>10</v>
      </c>
      <c r="V43" s="15">
        <f t="shared" si="5"/>
        <v>250</v>
      </c>
      <c r="W43" s="22">
        <f>E43</f>
        <v>0</v>
      </c>
      <c r="X43" s="22">
        <f t="shared" si="27"/>
        <v>250</v>
      </c>
      <c r="Y43" s="22">
        <f>Stacjonarne!Y43</f>
        <v>4</v>
      </c>
      <c r="Z43" s="22" t="str">
        <f>Stacjonarne!Z43</f>
        <v>MPD</v>
      </c>
    </row>
    <row r="44" spans="1:26" x14ac:dyDescent="0.25">
      <c r="A44" s="128"/>
      <c r="B44" s="67" t="s">
        <v>17</v>
      </c>
      <c r="C44" s="62">
        <f>SUM(C40:C43)</f>
        <v>24</v>
      </c>
      <c r="D44" s="62">
        <f>SUM(D40:D43)</f>
        <v>12</v>
      </c>
      <c r="E44" s="62">
        <f>SUM(E40:E43)</f>
        <v>36</v>
      </c>
      <c r="F44" s="26"/>
      <c r="G44" s="34">
        <f t="shared" ref="G44:S44" si="29">SUM(G40:G43)</f>
        <v>514</v>
      </c>
      <c r="H44" s="35">
        <f t="shared" si="29"/>
        <v>18</v>
      </c>
      <c r="I44" s="26">
        <f t="shared" si="29"/>
        <v>0</v>
      </c>
      <c r="J44" s="26">
        <f t="shared" si="29"/>
        <v>2</v>
      </c>
      <c r="K44" s="26">
        <f t="shared" si="29"/>
        <v>0</v>
      </c>
      <c r="L44" s="26">
        <f t="shared" si="29"/>
        <v>9</v>
      </c>
      <c r="M44" s="36">
        <f t="shared" si="29"/>
        <v>1</v>
      </c>
      <c r="N44" s="35">
        <f t="shared" si="29"/>
        <v>6</v>
      </c>
      <c r="O44" s="26">
        <f t="shared" si="29"/>
        <v>3</v>
      </c>
      <c r="P44" s="26">
        <f t="shared" si="29"/>
        <v>1</v>
      </c>
      <c r="Q44" s="26">
        <f t="shared" si="29"/>
        <v>0</v>
      </c>
      <c r="R44" s="26">
        <f t="shared" si="29"/>
        <v>0</v>
      </c>
      <c r="S44" s="36">
        <f t="shared" si="29"/>
        <v>18</v>
      </c>
      <c r="T44" s="32"/>
      <c r="U44" s="38">
        <f>SUM(U40:U43)</f>
        <v>22</v>
      </c>
      <c r="V44" s="26">
        <f>SUM(V40:V43)</f>
        <v>550</v>
      </c>
      <c r="W44" s="26">
        <f>SUM(W40:W43)</f>
        <v>36</v>
      </c>
      <c r="X44" s="26">
        <f>SUM(X40:X43)</f>
        <v>514</v>
      </c>
      <c r="Y44" s="22">
        <f>Stacjonarne!Y44</f>
        <v>0</v>
      </c>
      <c r="Z44" s="22">
        <f>Stacjonarne!Z44</f>
        <v>0</v>
      </c>
    </row>
    <row r="45" spans="1:26" x14ac:dyDescent="0.25">
      <c r="A45" s="68" t="s">
        <v>13</v>
      </c>
      <c r="B45" s="49" t="s">
        <v>19</v>
      </c>
      <c r="C45" s="69" t="s">
        <v>12</v>
      </c>
      <c r="D45" s="70"/>
      <c r="E45" s="70"/>
      <c r="F45" s="70"/>
      <c r="G45" s="70"/>
      <c r="H45" s="71"/>
      <c r="I45" s="70"/>
      <c r="J45" s="70"/>
      <c r="K45" s="70"/>
      <c r="L45" s="70"/>
      <c r="M45" s="72"/>
      <c r="N45" s="71"/>
      <c r="O45" s="70"/>
      <c r="P45" s="70"/>
      <c r="Q45" s="70"/>
      <c r="R45" s="70"/>
      <c r="S45" s="72"/>
      <c r="T45" s="32"/>
      <c r="U45" s="22"/>
      <c r="V45" s="15"/>
      <c r="W45" s="22"/>
      <c r="X45" s="22"/>
      <c r="Y45" s="22">
        <f>Stacjonarne!Y45</f>
        <v>0</v>
      </c>
      <c r="Z45" s="22">
        <f>Stacjonarne!Z45</f>
        <v>0</v>
      </c>
    </row>
    <row r="46" spans="1:26" ht="38.25" customHeight="1" x14ac:dyDescent="0.25">
      <c r="A46" s="165">
        <v>1</v>
      </c>
      <c r="B46" s="61" t="str">
        <f>Stacjonarne!B46</f>
        <v>Praktyka zawodowa ( 3 miesiące)</v>
      </c>
      <c r="C46" s="69"/>
      <c r="D46" s="25"/>
      <c r="E46" s="26">
        <f t="shared" si="15"/>
        <v>0</v>
      </c>
      <c r="F46" s="73"/>
      <c r="G46" s="55">
        <f>X46</f>
        <v>400</v>
      </c>
      <c r="H46" s="63"/>
      <c r="I46" s="2"/>
      <c r="J46" s="74"/>
      <c r="K46" s="75">
        <f>Stacjonarne!K46</f>
        <v>0</v>
      </c>
      <c r="L46" s="75">
        <f>Stacjonarne!L46</f>
        <v>0</v>
      </c>
      <c r="M46" s="129">
        <f>Stacjonarne!M46</f>
        <v>7</v>
      </c>
      <c r="N46" s="77"/>
      <c r="O46" s="2"/>
      <c r="P46" s="74">
        <f>Stacjonarne!P46</f>
        <v>8</v>
      </c>
      <c r="Q46" s="75"/>
      <c r="R46" s="2"/>
      <c r="S46" s="76">
        <f>Stacjonarne!S46</f>
        <v>1</v>
      </c>
      <c r="T46" s="32"/>
      <c r="U46" s="22">
        <f>J46+M46+P46+S46</f>
        <v>16</v>
      </c>
      <c r="V46" s="15">
        <f t="shared" si="5"/>
        <v>400</v>
      </c>
      <c r="W46" s="22">
        <f>E46</f>
        <v>0</v>
      </c>
      <c r="X46" s="22">
        <f t="shared" ref="X46" si="30">V46-W46</f>
        <v>400</v>
      </c>
      <c r="Y46" s="22">
        <f>Stacjonarne!Y46</f>
        <v>2</v>
      </c>
      <c r="Z46" s="22" t="str">
        <f>Stacjonarne!Z46</f>
        <v>MP</v>
      </c>
    </row>
    <row r="47" spans="1:26" x14ac:dyDescent="0.25">
      <c r="A47" s="128"/>
      <c r="B47" s="67"/>
      <c r="C47" s="69"/>
      <c r="D47" s="69"/>
      <c r="E47" s="69"/>
      <c r="F47" s="69"/>
      <c r="G47" s="69">
        <f t="shared" ref="G47:S47" si="31">SUM(G46:G46)</f>
        <v>400</v>
      </c>
      <c r="H47" s="71">
        <f t="shared" si="31"/>
        <v>0</v>
      </c>
      <c r="I47" s="69">
        <f t="shared" si="31"/>
        <v>0</v>
      </c>
      <c r="J47" s="69">
        <f t="shared" si="31"/>
        <v>0</v>
      </c>
      <c r="K47" s="69">
        <f t="shared" si="31"/>
        <v>0</v>
      </c>
      <c r="L47" s="69">
        <f t="shared" si="31"/>
        <v>0</v>
      </c>
      <c r="M47" s="79">
        <f t="shared" si="31"/>
        <v>7</v>
      </c>
      <c r="N47" s="71">
        <f t="shared" si="31"/>
        <v>0</v>
      </c>
      <c r="O47" s="69">
        <f t="shared" si="31"/>
        <v>0</v>
      </c>
      <c r="P47" s="69">
        <f t="shared" si="31"/>
        <v>8</v>
      </c>
      <c r="Q47" s="69">
        <f t="shared" si="31"/>
        <v>0</v>
      </c>
      <c r="R47" s="69">
        <f t="shared" si="31"/>
        <v>0</v>
      </c>
      <c r="S47" s="79">
        <f t="shared" si="31"/>
        <v>1</v>
      </c>
      <c r="T47" s="32"/>
      <c r="U47" s="80">
        <f>SUM(U46:U46)</f>
        <v>16</v>
      </c>
      <c r="V47" s="81">
        <f>SUM(V46:V46)</f>
        <v>400</v>
      </c>
      <c r="W47" s="81">
        <f>SUM(W46:W46)</f>
        <v>0</v>
      </c>
      <c r="X47" s="81">
        <f>SUM(X46:X46)</f>
        <v>400</v>
      </c>
      <c r="Y47" s="22">
        <f>Stacjonarne!Y47</f>
        <v>0</v>
      </c>
      <c r="Z47" s="22">
        <f>Stacjonarne!Z47</f>
        <v>0</v>
      </c>
    </row>
    <row r="48" spans="1:26" x14ac:dyDescent="0.25">
      <c r="A48" s="164"/>
      <c r="B48" s="168" t="s">
        <v>17</v>
      </c>
      <c r="C48" s="171">
        <f>C15+C31+C34+C38+C44+C47</f>
        <v>228</v>
      </c>
      <c r="D48" s="171">
        <f t="shared" ref="D48:E48" si="32">D15+D31+D34+D38+D44+D47</f>
        <v>171</v>
      </c>
      <c r="E48" s="171">
        <f t="shared" si="32"/>
        <v>399</v>
      </c>
      <c r="F48" s="70"/>
      <c r="G48" s="70"/>
      <c r="H48" s="71"/>
      <c r="I48" s="70"/>
      <c r="J48" s="70"/>
      <c r="K48" s="70"/>
      <c r="L48" s="70"/>
      <c r="M48" s="72"/>
      <c r="N48" s="71"/>
      <c r="O48" s="70"/>
      <c r="P48" s="70"/>
      <c r="Q48" s="70"/>
      <c r="R48" s="70"/>
      <c r="S48" s="72"/>
      <c r="T48" s="32"/>
      <c r="U48" s="167"/>
      <c r="V48" s="167"/>
      <c r="W48" s="167"/>
      <c r="X48" s="167"/>
    </row>
    <row r="49" spans="1:26" x14ac:dyDescent="0.25">
      <c r="A49" s="82" t="s">
        <v>16</v>
      </c>
      <c r="B49" s="83" t="s">
        <v>26</v>
      </c>
      <c r="C49" s="84" t="s">
        <v>10</v>
      </c>
      <c r="D49" s="85"/>
      <c r="E49" s="85"/>
      <c r="F49" s="85"/>
      <c r="G49" s="85"/>
      <c r="H49" s="86"/>
      <c r="I49" s="85"/>
      <c r="J49" s="85"/>
      <c r="K49" s="85"/>
      <c r="L49" s="85"/>
      <c r="M49" s="87"/>
      <c r="N49" s="86"/>
      <c r="O49" s="85"/>
      <c r="P49" s="85"/>
      <c r="Q49" s="85"/>
      <c r="R49" s="85"/>
      <c r="S49" s="87"/>
      <c r="T49" s="32"/>
      <c r="U49" s="22"/>
      <c r="V49" s="15"/>
      <c r="W49" s="22"/>
      <c r="X49" s="22"/>
      <c r="Y49" s="22">
        <f>Stacjonarne!Y49</f>
        <v>0</v>
      </c>
      <c r="Z49" s="22">
        <f>Stacjonarne!Z49</f>
        <v>0</v>
      </c>
    </row>
    <row r="50" spans="1:26" x14ac:dyDescent="0.25">
      <c r="A50" s="88"/>
      <c r="B50" s="85" t="s">
        <v>33</v>
      </c>
      <c r="C50" s="89"/>
      <c r="D50" s="89"/>
      <c r="E50" s="89"/>
      <c r="F50" s="89"/>
      <c r="G50" s="89"/>
      <c r="H50" s="88"/>
      <c r="I50" s="89"/>
      <c r="J50" s="89"/>
      <c r="K50" s="89"/>
      <c r="L50" s="89"/>
      <c r="M50" s="90"/>
      <c r="N50" s="88"/>
      <c r="O50" s="89"/>
      <c r="P50" s="89"/>
      <c r="Q50" s="89"/>
      <c r="R50" s="89"/>
      <c r="S50" s="90"/>
      <c r="T50" s="32"/>
      <c r="U50" s="22"/>
      <c r="V50" s="15"/>
      <c r="W50" s="22"/>
      <c r="X50" s="22"/>
      <c r="Y50" s="22">
        <f>Stacjonarne!Y50</f>
        <v>0</v>
      </c>
      <c r="Z50" s="22">
        <f>Stacjonarne!Z50</f>
        <v>0</v>
      </c>
    </row>
    <row r="51" spans="1:26" s="97" customFormat="1" x14ac:dyDescent="0.25">
      <c r="A51" s="63">
        <v>1</v>
      </c>
      <c r="B51" s="92" t="s">
        <v>55</v>
      </c>
      <c r="C51" s="25">
        <f t="shared" ref="C51:D62" si="33">H51+K51+N51+Q51</f>
        <v>6</v>
      </c>
      <c r="D51" s="25">
        <f t="shared" si="33"/>
        <v>12</v>
      </c>
      <c r="E51" s="26">
        <f t="shared" si="15"/>
        <v>18</v>
      </c>
      <c r="F51" s="27" t="s">
        <v>53</v>
      </c>
      <c r="G51" s="55">
        <f>X51</f>
        <v>57</v>
      </c>
      <c r="H51" s="63"/>
      <c r="I51" s="2"/>
      <c r="J51" s="93"/>
      <c r="K51" s="29">
        <f>(Stacjonarne!K51/100)*60</f>
        <v>6</v>
      </c>
      <c r="L51" s="29">
        <f>(Stacjonarne!L51/100)*60</f>
        <v>12</v>
      </c>
      <c r="M51" s="47">
        <f>Stacjonarne!M51</f>
        <v>3</v>
      </c>
      <c r="N51" s="94"/>
      <c r="O51" s="96"/>
      <c r="P51" s="93"/>
      <c r="Q51" s="96"/>
      <c r="R51" s="96"/>
      <c r="S51" s="31"/>
      <c r="T51" s="32" t="str">
        <f>Stacjonarne!T51</f>
        <v>W-2</v>
      </c>
      <c r="U51" s="22">
        <f t="shared" ref="U51:U62" si="34">J51+M51+P51+S51</f>
        <v>3</v>
      </c>
      <c r="V51" s="15">
        <f t="shared" si="5"/>
        <v>75</v>
      </c>
      <c r="W51" s="22">
        <f>E51</f>
        <v>18</v>
      </c>
      <c r="X51" s="22">
        <f t="shared" si="6"/>
        <v>57</v>
      </c>
      <c r="Y51" s="22">
        <f>Stacjonarne!Y51</f>
        <v>2</v>
      </c>
      <c r="Z51" s="22" t="str">
        <f>Stacjonarne!Z51</f>
        <v>H</v>
      </c>
    </row>
    <row r="52" spans="1:26" s="97" customFormat="1" x14ac:dyDescent="0.25">
      <c r="A52" s="63">
        <v>2</v>
      </c>
      <c r="B52" s="92" t="s">
        <v>56</v>
      </c>
      <c r="C52" s="25">
        <f t="shared" si="33"/>
        <v>12</v>
      </c>
      <c r="D52" s="25">
        <f t="shared" si="33"/>
        <v>18</v>
      </c>
      <c r="E52" s="26">
        <f t="shared" si="15"/>
        <v>30</v>
      </c>
      <c r="F52" s="27"/>
      <c r="G52" s="55">
        <f t="shared" ref="G52:G62" si="35">X52</f>
        <v>45</v>
      </c>
      <c r="H52" s="63"/>
      <c r="I52" s="2"/>
      <c r="J52" s="93"/>
      <c r="K52" s="29">
        <f>(Stacjonarne!K52/100)*60</f>
        <v>12</v>
      </c>
      <c r="L52" s="29">
        <f>(Stacjonarne!L52/100)*60</f>
        <v>18</v>
      </c>
      <c r="M52" s="47">
        <f>Stacjonarne!M52</f>
        <v>3</v>
      </c>
      <c r="N52" s="94"/>
      <c r="O52" s="96"/>
      <c r="P52" s="93"/>
      <c r="Q52" s="96"/>
      <c r="R52" s="96"/>
      <c r="S52" s="31"/>
      <c r="T52" s="32" t="str">
        <f>Stacjonarne!T52</f>
        <v>W-2</v>
      </c>
      <c r="U52" s="22">
        <f t="shared" si="34"/>
        <v>3</v>
      </c>
      <c r="V52" s="15">
        <f t="shared" si="5"/>
        <v>75</v>
      </c>
      <c r="W52" s="22">
        <f>E52</f>
        <v>30</v>
      </c>
      <c r="X52" s="22">
        <f t="shared" si="6"/>
        <v>45</v>
      </c>
      <c r="Y52" s="22">
        <f>Stacjonarne!Y52</f>
        <v>2</v>
      </c>
      <c r="Z52" s="22" t="str">
        <f>Stacjonarne!Z52</f>
        <v>H</v>
      </c>
    </row>
    <row r="53" spans="1:26" s="97" customFormat="1" ht="21.6" customHeight="1" x14ac:dyDescent="0.25">
      <c r="A53" s="63">
        <v>3</v>
      </c>
      <c r="B53" s="92" t="s">
        <v>57</v>
      </c>
      <c r="C53" s="25">
        <f t="shared" si="33"/>
        <v>0</v>
      </c>
      <c r="D53" s="25">
        <f t="shared" si="33"/>
        <v>36</v>
      </c>
      <c r="E53" s="26">
        <f t="shared" si="15"/>
        <v>36</v>
      </c>
      <c r="F53" s="27"/>
      <c r="G53" s="55">
        <f t="shared" si="35"/>
        <v>64</v>
      </c>
      <c r="H53" s="63"/>
      <c r="I53" s="2"/>
      <c r="J53" s="93"/>
      <c r="K53" s="29">
        <f>(Stacjonarne!K53/100)*60</f>
        <v>0</v>
      </c>
      <c r="L53" s="29">
        <f>(Stacjonarne!L53/100)*60</f>
        <v>36</v>
      </c>
      <c r="M53" s="47">
        <f>Stacjonarne!M53</f>
        <v>4</v>
      </c>
      <c r="N53" s="63"/>
      <c r="O53" s="2"/>
      <c r="P53" s="93"/>
      <c r="Q53" s="2"/>
      <c r="R53" s="2"/>
      <c r="S53" s="31"/>
      <c r="T53" s="32" t="str">
        <f>Stacjonarne!T53</f>
        <v>W-2</v>
      </c>
      <c r="U53" s="22">
        <f t="shared" si="34"/>
        <v>4</v>
      </c>
      <c r="V53" s="15">
        <f t="shared" si="5"/>
        <v>100</v>
      </c>
      <c r="W53" s="22">
        <f>E53</f>
        <v>36</v>
      </c>
      <c r="X53" s="22">
        <f t="shared" si="6"/>
        <v>64</v>
      </c>
      <c r="Y53" s="22">
        <f>Stacjonarne!Y53</f>
        <v>2</v>
      </c>
      <c r="Z53" s="22" t="str">
        <f>Stacjonarne!Z53</f>
        <v>H</v>
      </c>
    </row>
    <row r="54" spans="1:26" s="97" customFormat="1" x14ac:dyDescent="0.25">
      <c r="A54" s="63">
        <v>4</v>
      </c>
      <c r="B54" s="92" t="s">
        <v>58</v>
      </c>
      <c r="C54" s="25">
        <f t="shared" si="33"/>
        <v>6</v>
      </c>
      <c r="D54" s="25">
        <f t="shared" si="33"/>
        <v>9</v>
      </c>
      <c r="E54" s="26">
        <f t="shared" si="15"/>
        <v>15</v>
      </c>
      <c r="F54" s="27"/>
      <c r="G54" s="55">
        <f t="shared" si="35"/>
        <v>60</v>
      </c>
      <c r="H54" s="63"/>
      <c r="I54" s="2"/>
      <c r="J54" s="93"/>
      <c r="K54" s="29">
        <f>(Stacjonarne!K54/100)*60</f>
        <v>6</v>
      </c>
      <c r="L54" s="29">
        <f>(Stacjonarne!L54/100)*60</f>
        <v>9</v>
      </c>
      <c r="M54" s="47">
        <f>Stacjonarne!M54</f>
        <v>3</v>
      </c>
      <c r="N54" s="63"/>
      <c r="O54" s="2"/>
      <c r="P54" s="93"/>
      <c r="Q54" s="2"/>
      <c r="R54" s="2"/>
      <c r="S54" s="31"/>
      <c r="T54" s="32" t="str">
        <f>Stacjonarne!T54</f>
        <v>W-2</v>
      </c>
      <c r="U54" s="22">
        <f t="shared" si="34"/>
        <v>3</v>
      </c>
      <c r="V54" s="15">
        <f t="shared" si="5"/>
        <v>75</v>
      </c>
      <c r="W54" s="22">
        <f t="shared" ref="W54:W61" si="36">E54</f>
        <v>15</v>
      </c>
      <c r="X54" s="22">
        <f t="shared" si="6"/>
        <v>60</v>
      </c>
      <c r="Y54" s="22">
        <f>Stacjonarne!Y54</f>
        <v>2</v>
      </c>
      <c r="Z54" s="22" t="str">
        <f>Stacjonarne!Z54</f>
        <v>H</v>
      </c>
    </row>
    <row r="55" spans="1:26" s="97" customFormat="1" x14ac:dyDescent="0.25">
      <c r="A55" s="63">
        <v>5</v>
      </c>
      <c r="B55" s="92" t="s">
        <v>59</v>
      </c>
      <c r="C55" s="25">
        <f t="shared" si="33"/>
        <v>6</v>
      </c>
      <c r="D55" s="25">
        <f t="shared" si="33"/>
        <v>15</v>
      </c>
      <c r="E55" s="26">
        <f t="shared" si="15"/>
        <v>21</v>
      </c>
      <c r="F55" s="27" t="s">
        <v>53</v>
      </c>
      <c r="G55" s="55">
        <f t="shared" si="35"/>
        <v>79</v>
      </c>
      <c r="H55" s="63"/>
      <c r="I55" s="2"/>
      <c r="J55" s="93"/>
      <c r="K55" s="2"/>
      <c r="L55" s="2"/>
      <c r="M55" s="31"/>
      <c r="N55" s="23">
        <f>(Stacjonarne!N55/100)*60</f>
        <v>6</v>
      </c>
      <c r="O55" s="29">
        <f>(Stacjonarne!O55/100)*60</f>
        <v>15</v>
      </c>
      <c r="P55" s="30">
        <f>Stacjonarne!P55</f>
        <v>4</v>
      </c>
      <c r="Q55" s="2"/>
      <c r="R55" s="2"/>
      <c r="S55" s="31"/>
      <c r="T55" s="32" t="str">
        <f>Stacjonarne!T55</f>
        <v>W-2</v>
      </c>
      <c r="U55" s="22">
        <f t="shared" si="34"/>
        <v>4</v>
      </c>
      <c r="V55" s="15">
        <f t="shared" si="5"/>
        <v>100</v>
      </c>
      <c r="W55" s="22">
        <f t="shared" si="36"/>
        <v>21</v>
      </c>
      <c r="X55" s="22">
        <f t="shared" si="6"/>
        <v>79</v>
      </c>
      <c r="Y55" s="22">
        <f>Stacjonarne!Y55</f>
        <v>3</v>
      </c>
      <c r="Z55" s="22" t="str">
        <f>Stacjonarne!Z55</f>
        <v>H</v>
      </c>
    </row>
    <row r="56" spans="1:26" s="97" customFormat="1" ht="22.5" x14ac:dyDescent="0.25">
      <c r="A56" s="63">
        <v>6</v>
      </c>
      <c r="B56" s="92" t="s">
        <v>60</v>
      </c>
      <c r="C56" s="25">
        <f t="shared" si="33"/>
        <v>6</v>
      </c>
      <c r="D56" s="25">
        <f t="shared" si="33"/>
        <v>18</v>
      </c>
      <c r="E56" s="26">
        <f t="shared" si="15"/>
        <v>24</v>
      </c>
      <c r="F56" s="27"/>
      <c r="G56" s="55">
        <f t="shared" si="35"/>
        <v>76</v>
      </c>
      <c r="H56" s="63"/>
      <c r="I56" s="2"/>
      <c r="J56" s="93"/>
      <c r="K56" s="2"/>
      <c r="L56" s="2"/>
      <c r="M56" s="31"/>
      <c r="N56" s="23">
        <f>(Stacjonarne!N56/100)*60</f>
        <v>6</v>
      </c>
      <c r="O56" s="29">
        <f>(Stacjonarne!O56/100)*60</f>
        <v>18</v>
      </c>
      <c r="P56" s="30">
        <f>Stacjonarne!P56</f>
        <v>4</v>
      </c>
      <c r="Q56" s="2"/>
      <c r="R56" s="2"/>
      <c r="S56" s="31"/>
      <c r="T56" s="32" t="str">
        <f>Stacjonarne!T56</f>
        <v>W-2</v>
      </c>
      <c r="U56" s="22">
        <f t="shared" si="34"/>
        <v>4</v>
      </c>
      <c r="V56" s="15">
        <f t="shared" si="5"/>
        <v>100</v>
      </c>
      <c r="W56" s="22">
        <f t="shared" si="36"/>
        <v>24</v>
      </c>
      <c r="X56" s="22">
        <f t="shared" si="6"/>
        <v>76</v>
      </c>
      <c r="Y56" s="22">
        <f>Stacjonarne!Y56</f>
        <v>3</v>
      </c>
      <c r="Z56" s="22" t="str">
        <f>Stacjonarne!Z56</f>
        <v>H</v>
      </c>
    </row>
    <row r="57" spans="1:26" s="97" customFormat="1" ht="22.5" x14ac:dyDescent="0.25">
      <c r="A57" s="63">
        <v>7</v>
      </c>
      <c r="B57" s="92" t="s">
        <v>61</v>
      </c>
      <c r="C57" s="25">
        <f t="shared" si="33"/>
        <v>6</v>
      </c>
      <c r="D57" s="25">
        <f t="shared" si="33"/>
        <v>6</v>
      </c>
      <c r="E57" s="26">
        <f t="shared" si="15"/>
        <v>12</v>
      </c>
      <c r="F57" s="27"/>
      <c r="G57" s="55">
        <f t="shared" si="35"/>
        <v>38</v>
      </c>
      <c r="H57" s="63"/>
      <c r="I57" s="2"/>
      <c r="J57" s="93"/>
      <c r="K57" s="2"/>
      <c r="L57" s="2"/>
      <c r="M57" s="31"/>
      <c r="N57" s="23">
        <f>(Stacjonarne!N57/100)*60</f>
        <v>6</v>
      </c>
      <c r="O57" s="29">
        <f>(Stacjonarne!O57/100)*60</f>
        <v>6</v>
      </c>
      <c r="P57" s="30">
        <f>Stacjonarne!P57</f>
        <v>2</v>
      </c>
      <c r="Q57" s="2"/>
      <c r="R57" s="2"/>
      <c r="S57" s="31"/>
      <c r="T57" s="32" t="str">
        <f>Stacjonarne!T57</f>
        <v>W-2</v>
      </c>
      <c r="U57" s="22">
        <f t="shared" si="34"/>
        <v>2</v>
      </c>
      <c r="V57" s="15">
        <f t="shared" si="5"/>
        <v>50</v>
      </c>
      <c r="W57" s="22">
        <f t="shared" si="36"/>
        <v>12</v>
      </c>
      <c r="X57" s="22">
        <f t="shared" si="6"/>
        <v>38</v>
      </c>
      <c r="Y57" s="22">
        <f>Stacjonarne!Y57</f>
        <v>3</v>
      </c>
      <c r="Z57" s="22" t="str">
        <f>Stacjonarne!Z57</f>
        <v>H</v>
      </c>
    </row>
    <row r="58" spans="1:26" s="97" customFormat="1" ht="22.5" x14ac:dyDescent="0.25">
      <c r="A58" s="63">
        <v>8</v>
      </c>
      <c r="B58" s="92" t="s">
        <v>62</v>
      </c>
      <c r="C58" s="25">
        <f t="shared" si="33"/>
        <v>6</v>
      </c>
      <c r="D58" s="25">
        <f t="shared" si="33"/>
        <v>12</v>
      </c>
      <c r="E58" s="26">
        <f t="shared" si="15"/>
        <v>18</v>
      </c>
      <c r="F58" s="27"/>
      <c r="G58" s="55">
        <f t="shared" si="35"/>
        <v>32</v>
      </c>
      <c r="H58" s="63"/>
      <c r="I58" s="2"/>
      <c r="J58" s="93"/>
      <c r="K58" s="2"/>
      <c r="L58" s="2"/>
      <c r="M58" s="31"/>
      <c r="N58" s="23">
        <f>(Stacjonarne!N58/100)*60</f>
        <v>6</v>
      </c>
      <c r="O58" s="29">
        <f>(Stacjonarne!O58/100)*60</f>
        <v>12</v>
      </c>
      <c r="P58" s="30">
        <f>Stacjonarne!P58</f>
        <v>2</v>
      </c>
      <c r="Q58" s="2"/>
      <c r="R58" s="2"/>
      <c r="S58" s="31"/>
      <c r="T58" s="32" t="str">
        <f>Stacjonarne!T58</f>
        <v>W-2</v>
      </c>
      <c r="U58" s="22">
        <f t="shared" si="34"/>
        <v>2</v>
      </c>
      <c r="V58" s="15">
        <f t="shared" si="5"/>
        <v>50</v>
      </c>
      <c r="W58" s="22">
        <f t="shared" si="36"/>
        <v>18</v>
      </c>
      <c r="X58" s="22">
        <f t="shared" si="6"/>
        <v>32</v>
      </c>
      <c r="Y58" s="22">
        <f>Stacjonarne!Y58</f>
        <v>3</v>
      </c>
      <c r="Z58" s="22" t="str">
        <f>Stacjonarne!Z58</f>
        <v>H</v>
      </c>
    </row>
    <row r="59" spans="1:26" s="97" customFormat="1" ht="22.5" x14ac:dyDescent="0.25">
      <c r="A59" s="63">
        <v>9</v>
      </c>
      <c r="B59" s="92" t="s">
        <v>63</v>
      </c>
      <c r="C59" s="25">
        <f t="shared" si="33"/>
        <v>6</v>
      </c>
      <c r="D59" s="25">
        <f t="shared" si="33"/>
        <v>12</v>
      </c>
      <c r="E59" s="26">
        <f t="shared" si="15"/>
        <v>18</v>
      </c>
      <c r="F59" s="27"/>
      <c r="G59" s="55">
        <f t="shared" si="35"/>
        <v>57</v>
      </c>
      <c r="H59" s="63"/>
      <c r="I59" s="2"/>
      <c r="J59" s="93"/>
      <c r="K59" s="2"/>
      <c r="L59" s="2"/>
      <c r="M59" s="31"/>
      <c r="N59" s="63"/>
      <c r="O59" s="2"/>
      <c r="P59" s="93"/>
      <c r="Q59" s="29">
        <f>(Stacjonarne!Q59/100)*60</f>
        <v>6</v>
      </c>
      <c r="R59" s="29">
        <f>(Stacjonarne!R59/100)*60</f>
        <v>12</v>
      </c>
      <c r="S59" s="47">
        <f>Stacjonarne!S59</f>
        <v>3</v>
      </c>
      <c r="T59" s="32" t="str">
        <f>Stacjonarne!T59</f>
        <v>W-2</v>
      </c>
      <c r="U59" s="22">
        <f t="shared" si="34"/>
        <v>3</v>
      </c>
      <c r="V59" s="15">
        <f t="shared" si="5"/>
        <v>75</v>
      </c>
      <c r="W59" s="22">
        <f t="shared" si="36"/>
        <v>18</v>
      </c>
      <c r="X59" s="22">
        <f t="shared" si="6"/>
        <v>57</v>
      </c>
      <c r="Y59" s="22">
        <f>Stacjonarne!Y59</f>
        <v>4</v>
      </c>
      <c r="Z59" s="22" t="str">
        <f>Stacjonarne!Z59</f>
        <v>H</v>
      </c>
    </row>
    <row r="60" spans="1:26" s="97" customFormat="1" ht="22.5" x14ac:dyDescent="0.25">
      <c r="A60" s="63">
        <v>10</v>
      </c>
      <c r="B60" s="92" t="s">
        <v>64</v>
      </c>
      <c r="C60" s="25">
        <f t="shared" si="33"/>
        <v>3</v>
      </c>
      <c r="D60" s="25">
        <f t="shared" si="33"/>
        <v>18</v>
      </c>
      <c r="E60" s="26">
        <f t="shared" si="15"/>
        <v>21</v>
      </c>
      <c r="F60" s="27"/>
      <c r="G60" s="55">
        <f t="shared" si="35"/>
        <v>29</v>
      </c>
      <c r="H60" s="63"/>
      <c r="I60" s="2"/>
      <c r="J60" s="93"/>
      <c r="K60" s="2"/>
      <c r="L60" s="2"/>
      <c r="M60" s="31"/>
      <c r="N60" s="63"/>
      <c r="O60" s="2"/>
      <c r="P60" s="93"/>
      <c r="Q60" s="29">
        <f>(Stacjonarne!Q60/100)*60</f>
        <v>3</v>
      </c>
      <c r="R60" s="29">
        <f>(Stacjonarne!R60/100)*60</f>
        <v>18</v>
      </c>
      <c r="S60" s="47">
        <f>Stacjonarne!S60</f>
        <v>2</v>
      </c>
      <c r="T60" s="32" t="str">
        <f>Stacjonarne!T60</f>
        <v>W-2</v>
      </c>
      <c r="U60" s="22">
        <f t="shared" si="34"/>
        <v>2</v>
      </c>
      <c r="V60" s="15">
        <f t="shared" si="5"/>
        <v>50</v>
      </c>
      <c r="W60" s="22">
        <f t="shared" si="36"/>
        <v>21</v>
      </c>
      <c r="X60" s="22">
        <f t="shared" si="6"/>
        <v>29</v>
      </c>
      <c r="Y60" s="22">
        <f>Stacjonarne!Y60</f>
        <v>4</v>
      </c>
      <c r="Z60" s="22" t="str">
        <f>Stacjonarne!Z60</f>
        <v>H</v>
      </c>
    </row>
    <row r="61" spans="1:26" s="97" customFormat="1" x14ac:dyDescent="0.25">
      <c r="A61" s="63">
        <v>11</v>
      </c>
      <c r="B61" s="92" t="s">
        <v>65</v>
      </c>
      <c r="C61" s="25">
        <f t="shared" si="33"/>
        <v>6</v>
      </c>
      <c r="D61" s="25">
        <f t="shared" si="33"/>
        <v>12</v>
      </c>
      <c r="E61" s="26">
        <f t="shared" si="15"/>
        <v>18</v>
      </c>
      <c r="F61" s="27"/>
      <c r="G61" s="55">
        <f t="shared" si="35"/>
        <v>57</v>
      </c>
      <c r="H61" s="63"/>
      <c r="I61" s="2"/>
      <c r="J61" s="93"/>
      <c r="K61" s="2"/>
      <c r="L61" s="2"/>
      <c r="M61" s="31"/>
      <c r="N61" s="63"/>
      <c r="O61" s="2"/>
      <c r="P61" s="93"/>
      <c r="Q61" s="29">
        <f>(Stacjonarne!Q61/100)*60</f>
        <v>6</v>
      </c>
      <c r="R61" s="29">
        <f>(Stacjonarne!R61/100)*60</f>
        <v>12</v>
      </c>
      <c r="S61" s="47">
        <f>Stacjonarne!S61</f>
        <v>3</v>
      </c>
      <c r="T61" s="32" t="str">
        <f>Stacjonarne!T61</f>
        <v>W-2</v>
      </c>
      <c r="U61" s="22">
        <f t="shared" si="34"/>
        <v>3</v>
      </c>
      <c r="V61" s="15">
        <f t="shared" si="5"/>
        <v>75</v>
      </c>
      <c r="W61" s="22">
        <f t="shared" si="36"/>
        <v>18</v>
      </c>
      <c r="X61" s="22">
        <f t="shared" si="6"/>
        <v>57</v>
      </c>
      <c r="Y61" s="22">
        <f>Stacjonarne!Y61</f>
        <v>4</v>
      </c>
      <c r="Z61" s="22" t="str">
        <f>Stacjonarne!Z61</f>
        <v>H</v>
      </c>
    </row>
    <row r="62" spans="1:26" s="97" customFormat="1" x14ac:dyDescent="0.25">
      <c r="A62" s="63"/>
      <c r="B62" s="98"/>
      <c r="C62" s="25">
        <f t="shared" si="33"/>
        <v>0</v>
      </c>
      <c r="D62" s="25">
        <f t="shared" si="33"/>
        <v>0</v>
      </c>
      <c r="E62" s="26">
        <f t="shared" si="15"/>
        <v>0</v>
      </c>
      <c r="F62" s="27"/>
      <c r="G62" s="55">
        <f t="shared" si="35"/>
        <v>0</v>
      </c>
      <c r="H62" s="63"/>
      <c r="I62" s="2"/>
      <c r="J62" s="93"/>
      <c r="K62" s="2"/>
      <c r="L62" s="2"/>
      <c r="M62" s="31"/>
      <c r="N62" s="63"/>
      <c r="O62" s="2"/>
      <c r="P62" s="93"/>
      <c r="Q62" s="2"/>
      <c r="R62" s="2"/>
      <c r="S62" s="31"/>
      <c r="T62" s="32"/>
      <c r="U62" s="22">
        <f t="shared" si="34"/>
        <v>0</v>
      </c>
      <c r="V62" s="15">
        <f t="shared" si="5"/>
        <v>0</v>
      </c>
      <c r="W62" s="22">
        <f>E62</f>
        <v>0</v>
      </c>
      <c r="X62" s="22">
        <f t="shared" si="6"/>
        <v>0</v>
      </c>
      <c r="Y62" s="22">
        <f>Stacjonarne!Y62</f>
        <v>0</v>
      </c>
      <c r="Z62" s="22">
        <f>Stacjonarne!Z62</f>
        <v>0</v>
      </c>
    </row>
    <row r="63" spans="1:26" x14ac:dyDescent="0.25">
      <c r="A63" s="100"/>
      <c r="B63" s="101" t="s">
        <v>17</v>
      </c>
      <c r="C63" s="26">
        <f>SUM(C51:C62)</f>
        <v>63</v>
      </c>
      <c r="D63" s="34">
        <f>SUM(D51:D62)</f>
        <v>168</v>
      </c>
      <c r="E63" s="26">
        <f t="shared" si="15"/>
        <v>231</v>
      </c>
      <c r="F63" s="102"/>
      <c r="G63" s="34">
        <f>SUM(G51:G62)</f>
        <v>594</v>
      </c>
      <c r="H63" s="63">
        <f>SUM(H51:H62)</f>
        <v>0</v>
      </c>
      <c r="I63" s="2">
        <f t="shared" ref="I63:M63" si="37">SUM(I51:I62)</f>
        <v>0</v>
      </c>
      <c r="J63" s="2">
        <f t="shared" si="37"/>
        <v>0</v>
      </c>
      <c r="K63" s="2">
        <f t="shared" si="37"/>
        <v>24</v>
      </c>
      <c r="L63" s="2">
        <f t="shared" si="37"/>
        <v>75</v>
      </c>
      <c r="M63" s="130">
        <f t="shared" si="37"/>
        <v>13</v>
      </c>
      <c r="N63" s="63">
        <f>SUM(N51:N62)</f>
        <v>24</v>
      </c>
      <c r="O63" s="2">
        <f t="shared" ref="O63:S63" si="38">SUM(O51:O62)</f>
        <v>51</v>
      </c>
      <c r="P63" s="2">
        <f t="shared" si="38"/>
        <v>12</v>
      </c>
      <c r="Q63" s="2">
        <f t="shared" si="38"/>
        <v>15</v>
      </c>
      <c r="R63" s="2">
        <f t="shared" si="38"/>
        <v>42</v>
      </c>
      <c r="S63" s="130">
        <f t="shared" si="38"/>
        <v>8</v>
      </c>
      <c r="T63" s="32"/>
      <c r="U63" s="1">
        <f t="shared" ref="U63:X63" si="39">SUM(U54:U62)</f>
        <v>23</v>
      </c>
      <c r="V63" s="63">
        <f t="shared" si="39"/>
        <v>575</v>
      </c>
      <c r="W63" s="63">
        <f t="shared" si="39"/>
        <v>147</v>
      </c>
      <c r="X63" s="63">
        <f t="shared" si="39"/>
        <v>428</v>
      </c>
      <c r="Y63" s="22">
        <f>Stacjonarne!Y63</f>
        <v>0</v>
      </c>
      <c r="Z63" s="22">
        <f>Stacjonarne!Z63</f>
        <v>0</v>
      </c>
    </row>
    <row r="64" spans="1:26" ht="15.75" thickBot="1" x14ac:dyDescent="0.3">
      <c r="A64" s="126"/>
      <c r="B64" s="105" t="s">
        <v>14</v>
      </c>
      <c r="C64" s="170">
        <f>C63+C48</f>
        <v>291</v>
      </c>
      <c r="D64" s="170">
        <f>D63+D48</f>
        <v>339</v>
      </c>
      <c r="E64" s="170">
        <f>E15+E31+E34+E38+E44+E47+E63</f>
        <v>630</v>
      </c>
      <c r="F64" s="26"/>
      <c r="G64" s="34">
        <f t="shared" ref="G64:X64" si="40">G15+G31+G34+G38+G44+G47+G63</f>
        <v>2370</v>
      </c>
      <c r="H64" s="35">
        <f t="shared" si="40"/>
        <v>141</v>
      </c>
      <c r="I64" s="26">
        <f t="shared" si="40"/>
        <v>78</v>
      </c>
      <c r="J64" s="26">
        <f t="shared" si="40"/>
        <v>30</v>
      </c>
      <c r="K64" s="26">
        <f t="shared" si="40"/>
        <v>63</v>
      </c>
      <c r="L64" s="26">
        <f t="shared" si="40"/>
        <v>111</v>
      </c>
      <c r="M64" s="36">
        <f t="shared" si="40"/>
        <v>30</v>
      </c>
      <c r="N64" s="35">
        <f t="shared" si="40"/>
        <v>57</v>
      </c>
      <c r="O64" s="26">
        <f t="shared" si="40"/>
        <v>93</v>
      </c>
      <c r="P64" s="26">
        <f t="shared" si="40"/>
        <v>30</v>
      </c>
      <c r="Q64" s="26">
        <f t="shared" si="40"/>
        <v>30</v>
      </c>
      <c r="R64" s="26">
        <f t="shared" si="40"/>
        <v>57</v>
      </c>
      <c r="S64" s="36">
        <f t="shared" si="40"/>
        <v>30</v>
      </c>
      <c r="T64" s="32"/>
      <c r="U64" s="38">
        <f t="shared" si="40"/>
        <v>110</v>
      </c>
      <c r="V64" s="26">
        <f t="shared" si="40"/>
        <v>2750</v>
      </c>
      <c r="W64" s="26">
        <f t="shared" si="40"/>
        <v>546</v>
      </c>
      <c r="X64" s="26">
        <f t="shared" si="40"/>
        <v>2204</v>
      </c>
      <c r="Y64" s="22">
        <f>Stacjonarne!Y64</f>
        <v>0</v>
      </c>
      <c r="Z64" s="22">
        <f>Stacjonarne!Z64</f>
        <v>0</v>
      </c>
    </row>
    <row r="65" spans="1:26" ht="15.75" thickBot="1" x14ac:dyDescent="0.3">
      <c r="A65" s="106"/>
      <c r="B65" s="26"/>
      <c r="C65" s="26"/>
      <c r="D65" s="26"/>
      <c r="E65" s="26"/>
      <c r="F65" s="107"/>
      <c r="G65" s="27"/>
      <c r="H65" s="151">
        <f>H64+I64</f>
        <v>219</v>
      </c>
      <c r="I65" s="109"/>
      <c r="J65" s="110"/>
      <c r="K65" s="151">
        <f>K64+L64</f>
        <v>174</v>
      </c>
      <c r="L65" s="109"/>
      <c r="M65" s="110"/>
      <c r="N65" s="151">
        <f>N64+O64</f>
        <v>150</v>
      </c>
      <c r="O65" s="109"/>
      <c r="P65" s="110"/>
      <c r="Q65" s="151">
        <f>Q64+R64</f>
        <v>87</v>
      </c>
      <c r="R65" s="109"/>
      <c r="S65" s="112"/>
      <c r="T65" s="32"/>
      <c r="U65" s="22"/>
      <c r="V65" s="15"/>
      <c r="W65" s="22"/>
      <c r="X65" s="22"/>
      <c r="Y65" s="22">
        <f>Stacjonarne!Y65</f>
        <v>0</v>
      </c>
      <c r="Z65" s="22">
        <f>Stacjonarne!Z65</f>
        <v>0</v>
      </c>
    </row>
    <row r="66" spans="1:26" x14ac:dyDescent="0.25">
      <c r="A66" s="195" t="s">
        <v>30</v>
      </c>
      <c r="B66" s="196"/>
      <c r="C66" s="113">
        <f>C64/E64</f>
        <v>0.46190476190476193</v>
      </c>
      <c r="D66" s="113">
        <f>D64/E64</f>
        <v>0.53809523809523807</v>
      </c>
      <c r="E66" s="27"/>
      <c r="F66" s="107"/>
      <c r="G66" s="27"/>
      <c r="H66" s="108"/>
      <c r="I66" s="109"/>
      <c r="J66" s="110"/>
      <c r="K66" s="109"/>
      <c r="L66" s="109"/>
      <c r="M66" s="111"/>
      <c r="N66" s="108"/>
      <c r="O66" s="109"/>
      <c r="P66" s="110"/>
      <c r="Q66" s="109"/>
      <c r="R66" s="109"/>
      <c r="S66" s="112"/>
      <c r="T66" s="32"/>
      <c r="U66" s="22"/>
      <c r="V66" s="15"/>
      <c r="W66" s="22"/>
      <c r="X66" s="22"/>
      <c r="Y66" s="22">
        <f>Stacjonarne!Y66</f>
        <v>0</v>
      </c>
      <c r="Z66" s="22">
        <f>Stacjonarne!Z66</f>
        <v>0</v>
      </c>
    </row>
    <row r="67" spans="1:26" x14ac:dyDescent="0.25">
      <c r="A67" s="106"/>
      <c r="B67" s="27"/>
      <c r="C67" s="27"/>
      <c r="D67" s="27"/>
      <c r="E67" s="27"/>
      <c r="F67" s="107"/>
      <c r="G67" s="27"/>
      <c r="H67" s="108"/>
      <c r="I67" s="109"/>
      <c r="J67" s="110"/>
      <c r="K67" s="109"/>
      <c r="L67" s="109"/>
      <c r="M67" s="111"/>
      <c r="N67" s="108"/>
      <c r="O67" s="109"/>
      <c r="P67" s="110"/>
      <c r="Q67" s="109"/>
      <c r="R67" s="109"/>
      <c r="S67" s="112"/>
      <c r="T67" s="32"/>
      <c r="U67" s="22"/>
      <c r="V67" s="15"/>
      <c r="W67" s="22"/>
      <c r="X67" s="22"/>
      <c r="Y67" s="22">
        <f>Stacjonarne!Y67</f>
        <v>0</v>
      </c>
      <c r="Z67" s="22">
        <f>Stacjonarne!Z67</f>
        <v>0</v>
      </c>
    </row>
    <row r="68" spans="1:26" x14ac:dyDescent="0.25">
      <c r="A68" s="88"/>
      <c r="B68" s="85" t="s">
        <v>34</v>
      </c>
      <c r="C68" s="89"/>
      <c r="D68" s="89"/>
      <c r="E68" s="89"/>
      <c r="F68" s="89"/>
      <c r="G68" s="89"/>
      <c r="H68" s="88"/>
      <c r="I68" s="89"/>
      <c r="J68" s="89"/>
      <c r="K68" s="89"/>
      <c r="L68" s="89"/>
      <c r="M68" s="90"/>
      <c r="N68" s="88"/>
      <c r="O68" s="89"/>
      <c r="P68" s="89"/>
      <c r="Q68" s="89"/>
      <c r="R68" s="89"/>
      <c r="S68" s="90"/>
      <c r="T68" s="32"/>
      <c r="U68" s="22"/>
      <c r="V68" s="15"/>
      <c r="W68" s="22"/>
      <c r="X68" s="22"/>
      <c r="Y68" s="22">
        <f>Stacjonarne!Y68</f>
        <v>0</v>
      </c>
      <c r="Z68" s="22">
        <f>Stacjonarne!Z68</f>
        <v>0</v>
      </c>
    </row>
    <row r="69" spans="1:26" s="97" customFormat="1" x14ac:dyDescent="0.25">
      <c r="A69" s="63">
        <v>1</v>
      </c>
      <c r="B69" s="92" t="s">
        <v>66</v>
      </c>
      <c r="C69" s="25">
        <f t="shared" ref="C69:D79" si="41">H69+K69+N69+Q69</f>
        <v>6</v>
      </c>
      <c r="D69" s="25">
        <f t="shared" si="41"/>
        <v>15</v>
      </c>
      <c r="E69" s="26">
        <f t="shared" ref="E69:E80" si="42">SUM(C69:D69)</f>
        <v>21</v>
      </c>
      <c r="F69" s="27" t="s">
        <v>53</v>
      </c>
      <c r="G69" s="55">
        <f>X69</f>
        <v>54</v>
      </c>
      <c r="H69" s="63"/>
      <c r="I69" s="2"/>
      <c r="J69" s="93"/>
      <c r="K69" s="29">
        <f>(Stacjonarne!K69/100)*60</f>
        <v>6</v>
      </c>
      <c r="L69" s="29">
        <f>(Stacjonarne!L69/100)*60</f>
        <v>15</v>
      </c>
      <c r="M69" s="47">
        <f>Stacjonarne!M69</f>
        <v>3</v>
      </c>
      <c r="N69" s="94"/>
      <c r="O69" s="96"/>
      <c r="P69" s="93"/>
      <c r="Q69" s="96"/>
      <c r="R69" s="96"/>
      <c r="S69" s="31"/>
      <c r="T69" s="32" t="str">
        <f>Stacjonarne!T69</f>
        <v>W-2</v>
      </c>
      <c r="U69" s="22">
        <f t="shared" ref="U69:U79" si="43">J69+M69+P69+S69</f>
        <v>3</v>
      </c>
      <c r="V69" s="15">
        <f t="shared" si="5"/>
        <v>75</v>
      </c>
      <c r="W69" s="22">
        <f>E69</f>
        <v>21</v>
      </c>
      <c r="X69" s="22">
        <f t="shared" ref="X69:X79" si="44">V69-W69</f>
        <v>54</v>
      </c>
      <c r="Y69" s="22">
        <f>Stacjonarne!Y69</f>
        <v>2</v>
      </c>
      <c r="Z69" s="22" t="str">
        <f>Stacjonarne!Z69</f>
        <v>OPT</v>
      </c>
    </row>
    <row r="70" spans="1:26" s="97" customFormat="1" ht="22.5" x14ac:dyDescent="0.25">
      <c r="A70" s="63">
        <v>2</v>
      </c>
      <c r="B70" s="92" t="s">
        <v>67</v>
      </c>
      <c r="C70" s="25">
        <f t="shared" si="41"/>
        <v>0</v>
      </c>
      <c r="D70" s="25">
        <f t="shared" si="41"/>
        <v>36</v>
      </c>
      <c r="E70" s="26">
        <f t="shared" si="42"/>
        <v>36</v>
      </c>
      <c r="F70" s="107"/>
      <c r="G70" s="55">
        <f t="shared" ref="G70:G79" si="45">X70</f>
        <v>89</v>
      </c>
      <c r="H70" s="63"/>
      <c r="I70" s="2"/>
      <c r="J70" s="93"/>
      <c r="K70" s="29">
        <f>(Stacjonarne!K70/100)*60</f>
        <v>0</v>
      </c>
      <c r="L70" s="29">
        <f>(Stacjonarne!L70/100)*60</f>
        <v>36</v>
      </c>
      <c r="M70" s="47">
        <f>Stacjonarne!M70</f>
        <v>5</v>
      </c>
      <c r="N70" s="94"/>
      <c r="O70" s="96"/>
      <c r="P70" s="93"/>
      <c r="Q70" s="96"/>
      <c r="R70" s="96"/>
      <c r="S70" s="31"/>
      <c r="T70" s="32" t="str">
        <f>Stacjonarne!T70</f>
        <v>W-2</v>
      </c>
      <c r="U70" s="22">
        <f t="shared" si="43"/>
        <v>5</v>
      </c>
      <c r="V70" s="15">
        <f t="shared" si="5"/>
        <v>125</v>
      </c>
      <c r="W70" s="22">
        <f>E70</f>
        <v>36</v>
      </c>
      <c r="X70" s="22">
        <f t="shared" si="44"/>
        <v>89</v>
      </c>
      <c r="Y70" s="22">
        <f>Stacjonarne!Y70</f>
        <v>2</v>
      </c>
      <c r="Z70" s="22" t="str">
        <f>Stacjonarne!Z70</f>
        <v>OPT</v>
      </c>
    </row>
    <row r="71" spans="1:26" s="97" customFormat="1" ht="22.5" x14ac:dyDescent="0.25">
      <c r="A71" s="63">
        <v>3</v>
      </c>
      <c r="B71" s="92" t="s">
        <v>68</v>
      </c>
      <c r="C71" s="25">
        <f t="shared" si="41"/>
        <v>9</v>
      </c>
      <c r="D71" s="25">
        <f t="shared" si="41"/>
        <v>24</v>
      </c>
      <c r="E71" s="26">
        <f t="shared" si="42"/>
        <v>33</v>
      </c>
      <c r="F71" s="27" t="s">
        <v>53</v>
      </c>
      <c r="G71" s="55">
        <f t="shared" si="45"/>
        <v>67</v>
      </c>
      <c r="H71" s="63"/>
      <c r="I71" s="2"/>
      <c r="J71" s="93"/>
      <c r="K71" s="29">
        <f>(Stacjonarne!K71/100)*60</f>
        <v>9</v>
      </c>
      <c r="L71" s="29">
        <f>(Stacjonarne!L71/100)*60</f>
        <v>24</v>
      </c>
      <c r="M71" s="47">
        <f>Stacjonarne!M71</f>
        <v>4</v>
      </c>
      <c r="N71" s="63"/>
      <c r="O71" s="2"/>
      <c r="P71" s="93"/>
      <c r="Q71" s="2"/>
      <c r="R71" s="2"/>
      <c r="S71" s="31"/>
      <c r="T71" s="32" t="str">
        <f>Stacjonarne!T71</f>
        <v>W-2</v>
      </c>
      <c r="U71" s="22">
        <f t="shared" si="43"/>
        <v>4</v>
      </c>
      <c r="V71" s="15">
        <f t="shared" si="5"/>
        <v>100</v>
      </c>
      <c r="W71" s="22">
        <f>E71</f>
        <v>33</v>
      </c>
      <c r="X71" s="22">
        <f t="shared" si="44"/>
        <v>67</v>
      </c>
      <c r="Y71" s="22">
        <f>Stacjonarne!Y71</f>
        <v>2</v>
      </c>
      <c r="Z71" s="22" t="str">
        <f>Stacjonarne!Z71</f>
        <v>OPT</v>
      </c>
    </row>
    <row r="72" spans="1:26" s="97" customFormat="1" ht="22.5" x14ac:dyDescent="0.25">
      <c r="A72" s="63">
        <v>4</v>
      </c>
      <c r="B72" s="92" t="s">
        <v>69</v>
      </c>
      <c r="C72" s="25">
        <f t="shared" si="41"/>
        <v>6</v>
      </c>
      <c r="D72" s="25">
        <f t="shared" si="41"/>
        <v>6</v>
      </c>
      <c r="E72" s="26">
        <f t="shared" si="42"/>
        <v>12</v>
      </c>
      <c r="F72" s="27"/>
      <c r="G72" s="55">
        <f t="shared" si="45"/>
        <v>13</v>
      </c>
      <c r="H72" s="63"/>
      <c r="I72" s="2"/>
      <c r="J72" s="93"/>
      <c r="K72" s="29">
        <f>(Stacjonarne!K72/100)*60</f>
        <v>6</v>
      </c>
      <c r="L72" s="29">
        <f>(Stacjonarne!L72/100)*60</f>
        <v>6</v>
      </c>
      <c r="M72" s="47">
        <f>Stacjonarne!M72</f>
        <v>1</v>
      </c>
      <c r="N72" s="63"/>
      <c r="O72" s="2"/>
      <c r="P72" s="93"/>
      <c r="Q72" s="2"/>
      <c r="R72" s="2"/>
      <c r="S72" s="31"/>
      <c r="T72" s="32" t="str">
        <f>Stacjonarne!T72</f>
        <v>W-2</v>
      </c>
      <c r="U72" s="22">
        <f t="shared" si="43"/>
        <v>1</v>
      </c>
      <c r="V72" s="15">
        <f t="shared" si="5"/>
        <v>25</v>
      </c>
      <c r="W72" s="22">
        <f t="shared" ref="W72:W78" si="46">E72</f>
        <v>12</v>
      </c>
      <c r="X72" s="22">
        <f t="shared" si="44"/>
        <v>13</v>
      </c>
      <c r="Y72" s="22">
        <f>Stacjonarne!Y72</f>
        <v>2</v>
      </c>
      <c r="Z72" s="22" t="str">
        <f>Stacjonarne!Z72</f>
        <v>OPT</v>
      </c>
    </row>
    <row r="73" spans="1:26" s="97" customFormat="1" ht="22.5" x14ac:dyDescent="0.25">
      <c r="A73" s="63">
        <v>5</v>
      </c>
      <c r="B73" s="92" t="s">
        <v>70</v>
      </c>
      <c r="C73" s="25">
        <f t="shared" si="41"/>
        <v>6</v>
      </c>
      <c r="D73" s="25">
        <f t="shared" si="41"/>
        <v>12</v>
      </c>
      <c r="E73" s="26">
        <f t="shared" si="42"/>
        <v>18</v>
      </c>
      <c r="F73" s="27"/>
      <c r="G73" s="55">
        <f t="shared" si="45"/>
        <v>57</v>
      </c>
      <c r="H73" s="63"/>
      <c r="I73" s="2"/>
      <c r="J73" s="93"/>
      <c r="K73" s="2"/>
      <c r="L73" s="2"/>
      <c r="M73" s="31"/>
      <c r="N73" s="23">
        <f>(Stacjonarne!N73/100)*60</f>
        <v>6</v>
      </c>
      <c r="O73" s="29">
        <f>(Stacjonarne!O73/100)*60</f>
        <v>12</v>
      </c>
      <c r="P73" s="30">
        <f>Stacjonarne!P73</f>
        <v>3</v>
      </c>
      <c r="Q73" s="2"/>
      <c r="R73" s="2"/>
      <c r="S73" s="31"/>
      <c r="T73" s="32" t="str">
        <f>Stacjonarne!T73</f>
        <v>W-2</v>
      </c>
      <c r="U73" s="22">
        <f t="shared" si="43"/>
        <v>3</v>
      </c>
      <c r="V73" s="15">
        <f t="shared" si="5"/>
        <v>75</v>
      </c>
      <c r="W73" s="22">
        <f t="shared" si="46"/>
        <v>18</v>
      </c>
      <c r="X73" s="22">
        <f t="shared" si="44"/>
        <v>57</v>
      </c>
      <c r="Y73" s="22">
        <f>Stacjonarne!Y73</f>
        <v>3</v>
      </c>
      <c r="Z73" s="22" t="str">
        <f>Stacjonarne!Z73</f>
        <v>OPT</v>
      </c>
    </row>
    <row r="74" spans="1:26" s="97" customFormat="1" ht="22.5" x14ac:dyDescent="0.25">
      <c r="A74" s="63">
        <v>6</v>
      </c>
      <c r="B74" s="92" t="s">
        <v>71</v>
      </c>
      <c r="C74" s="25">
        <f t="shared" si="41"/>
        <v>9</v>
      </c>
      <c r="D74" s="25">
        <f t="shared" si="41"/>
        <v>18</v>
      </c>
      <c r="E74" s="26">
        <f t="shared" si="42"/>
        <v>27</v>
      </c>
      <c r="F74" s="27" t="s">
        <v>53</v>
      </c>
      <c r="G74" s="55">
        <f t="shared" si="45"/>
        <v>73</v>
      </c>
      <c r="H74" s="63"/>
      <c r="I74" s="2"/>
      <c r="J74" s="93"/>
      <c r="K74" s="2"/>
      <c r="L74" s="2"/>
      <c r="M74" s="31"/>
      <c r="N74" s="23">
        <f>(Stacjonarne!N74/100)*60</f>
        <v>9</v>
      </c>
      <c r="O74" s="29">
        <f>(Stacjonarne!O74/100)*60</f>
        <v>18</v>
      </c>
      <c r="P74" s="30">
        <f>Stacjonarne!P74</f>
        <v>4</v>
      </c>
      <c r="Q74" s="2"/>
      <c r="R74" s="2"/>
      <c r="S74" s="31"/>
      <c r="T74" s="32" t="str">
        <f>Stacjonarne!T74</f>
        <v>W-2</v>
      </c>
      <c r="U74" s="22">
        <f t="shared" si="43"/>
        <v>4</v>
      </c>
      <c r="V74" s="15">
        <f t="shared" si="5"/>
        <v>100</v>
      </c>
      <c r="W74" s="22">
        <f t="shared" si="46"/>
        <v>27</v>
      </c>
      <c r="X74" s="22">
        <f t="shared" si="44"/>
        <v>73</v>
      </c>
      <c r="Y74" s="22">
        <f>Stacjonarne!Y74</f>
        <v>3</v>
      </c>
      <c r="Z74" s="22" t="str">
        <f>Stacjonarne!Z74</f>
        <v>OPT</v>
      </c>
    </row>
    <row r="75" spans="1:26" s="97" customFormat="1" x14ac:dyDescent="0.25">
      <c r="A75" s="63">
        <v>7</v>
      </c>
      <c r="B75" s="92" t="s">
        <v>72</v>
      </c>
      <c r="C75" s="25">
        <f t="shared" si="41"/>
        <v>6</v>
      </c>
      <c r="D75" s="25">
        <f t="shared" si="41"/>
        <v>12</v>
      </c>
      <c r="E75" s="26">
        <f t="shared" si="42"/>
        <v>18</v>
      </c>
      <c r="F75" s="27"/>
      <c r="G75" s="55">
        <f t="shared" si="45"/>
        <v>32</v>
      </c>
      <c r="H75" s="63"/>
      <c r="I75" s="2"/>
      <c r="J75" s="93"/>
      <c r="K75" s="2"/>
      <c r="L75" s="2"/>
      <c r="M75" s="31"/>
      <c r="N75" s="23">
        <f>(Stacjonarne!N75/100)*60</f>
        <v>6</v>
      </c>
      <c r="O75" s="29">
        <f>(Stacjonarne!O75/100)*60</f>
        <v>12</v>
      </c>
      <c r="P75" s="30">
        <f>Stacjonarne!P75</f>
        <v>2</v>
      </c>
      <c r="Q75" s="2"/>
      <c r="R75" s="2"/>
      <c r="S75" s="31"/>
      <c r="T75" s="32" t="str">
        <f>Stacjonarne!T75</f>
        <v>W-2</v>
      </c>
      <c r="U75" s="22">
        <f t="shared" si="43"/>
        <v>2</v>
      </c>
      <c r="V75" s="15">
        <f t="shared" si="5"/>
        <v>50</v>
      </c>
      <c r="W75" s="22">
        <f t="shared" si="46"/>
        <v>18</v>
      </c>
      <c r="X75" s="22">
        <f t="shared" si="44"/>
        <v>32</v>
      </c>
      <c r="Y75" s="22">
        <f>Stacjonarne!Y75</f>
        <v>3</v>
      </c>
      <c r="Z75" s="22" t="str">
        <f>Stacjonarne!Z75</f>
        <v>OPT</v>
      </c>
    </row>
    <row r="76" spans="1:26" s="97" customFormat="1" x14ac:dyDescent="0.25">
      <c r="A76" s="63">
        <v>8</v>
      </c>
      <c r="B76" s="92" t="s">
        <v>55</v>
      </c>
      <c r="C76" s="25">
        <f t="shared" si="41"/>
        <v>9</v>
      </c>
      <c r="D76" s="25">
        <f t="shared" si="41"/>
        <v>12</v>
      </c>
      <c r="E76" s="26">
        <f t="shared" si="42"/>
        <v>21</v>
      </c>
      <c r="F76" s="27"/>
      <c r="G76" s="55">
        <f t="shared" si="45"/>
        <v>54</v>
      </c>
      <c r="H76" s="63"/>
      <c r="I76" s="2"/>
      <c r="J76" s="93"/>
      <c r="K76" s="2"/>
      <c r="L76" s="2"/>
      <c r="M76" s="31"/>
      <c r="N76" s="23">
        <f>(Stacjonarne!N76/100)*60</f>
        <v>9</v>
      </c>
      <c r="O76" s="29">
        <f>(Stacjonarne!O76/100)*60</f>
        <v>12</v>
      </c>
      <c r="P76" s="30">
        <f>Stacjonarne!P76</f>
        <v>3</v>
      </c>
      <c r="Q76" s="2"/>
      <c r="R76" s="2"/>
      <c r="S76" s="31"/>
      <c r="T76" s="32" t="str">
        <f>Stacjonarne!T76</f>
        <v>W-2</v>
      </c>
      <c r="U76" s="22">
        <f t="shared" si="43"/>
        <v>3</v>
      </c>
      <c r="V76" s="15">
        <f t="shared" si="5"/>
        <v>75</v>
      </c>
      <c r="W76" s="22">
        <f t="shared" si="46"/>
        <v>21</v>
      </c>
      <c r="X76" s="22">
        <f t="shared" si="44"/>
        <v>54</v>
      </c>
      <c r="Y76" s="22">
        <f>Stacjonarne!Y76</f>
        <v>3</v>
      </c>
      <c r="Z76" s="22" t="str">
        <f>Stacjonarne!Z76</f>
        <v>OPT</v>
      </c>
    </row>
    <row r="77" spans="1:26" s="97" customFormat="1" ht="22.5" x14ac:dyDescent="0.25">
      <c r="A77" s="63">
        <v>9</v>
      </c>
      <c r="B77" s="92" t="s">
        <v>73</v>
      </c>
      <c r="C77" s="25">
        <f t="shared" si="41"/>
        <v>6</v>
      </c>
      <c r="D77" s="25">
        <f t="shared" si="41"/>
        <v>18</v>
      </c>
      <c r="E77" s="26">
        <f t="shared" si="42"/>
        <v>24</v>
      </c>
      <c r="F77" s="27"/>
      <c r="G77" s="55">
        <f t="shared" si="45"/>
        <v>76</v>
      </c>
      <c r="H77" s="63"/>
      <c r="I77" s="2"/>
      <c r="J77" s="93"/>
      <c r="K77" s="2"/>
      <c r="L77" s="2"/>
      <c r="M77" s="31"/>
      <c r="N77" s="63"/>
      <c r="O77" s="2"/>
      <c r="P77" s="93"/>
      <c r="Q77" s="29">
        <f>(Stacjonarne!Q77/100)*60</f>
        <v>6</v>
      </c>
      <c r="R77" s="29">
        <f>(Stacjonarne!R77/100)*60</f>
        <v>18</v>
      </c>
      <c r="S77" s="47">
        <f>Stacjonarne!S77</f>
        <v>4</v>
      </c>
      <c r="T77" s="32" t="str">
        <f>Stacjonarne!T77</f>
        <v>W-2</v>
      </c>
      <c r="U77" s="22">
        <f t="shared" si="43"/>
        <v>4</v>
      </c>
      <c r="V77" s="15">
        <f t="shared" si="5"/>
        <v>100</v>
      </c>
      <c r="W77" s="22">
        <f t="shared" si="46"/>
        <v>24</v>
      </c>
      <c r="X77" s="22">
        <f t="shared" si="44"/>
        <v>76</v>
      </c>
      <c r="Y77" s="22">
        <f>Stacjonarne!Y77</f>
        <v>4</v>
      </c>
      <c r="Z77" s="22" t="str">
        <f>Stacjonarne!Z77</f>
        <v>OPT</v>
      </c>
    </row>
    <row r="78" spans="1:26" s="97" customFormat="1" x14ac:dyDescent="0.25">
      <c r="A78" s="63">
        <v>10</v>
      </c>
      <c r="B78" s="92" t="s">
        <v>74</v>
      </c>
      <c r="C78" s="25">
        <f t="shared" si="41"/>
        <v>6</v>
      </c>
      <c r="D78" s="25">
        <f t="shared" si="41"/>
        <v>15</v>
      </c>
      <c r="E78" s="26">
        <f t="shared" si="42"/>
        <v>21</v>
      </c>
      <c r="F78" s="27"/>
      <c r="G78" s="55">
        <f t="shared" si="45"/>
        <v>79</v>
      </c>
      <c r="H78" s="63"/>
      <c r="I78" s="2"/>
      <c r="J78" s="93"/>
      <c r="K78" s="2"/>
      <c r="L78" s="2"/>
      <c r="M78" s="31"/>
      <c r="N78" s="63"/>
      <c r="O78" s="2"/>
      <c r="P78" s="114"/>
      <c r="Q78" s="29">
        <f>(Stacjonarne!Q78/100)*60</f>
        <v>6</v>
      </c>
      <c r="R78" s="29">
        <f>(Stacjonarne!R78/100)*60</f>
        <v>15</v>
      </c>
      <c r="S78" s="47">
        <f>Stacjonarne!S78</f>
        <v>4</v>
      </c>
      <c r="T78" s="32" t="str">
        <f>Stacjonarne!T78</f>
        <v>W-2</v>
      </c>
      <c r="U78" s="22">
        <f t="shared" si="43"/>
        <v>4</v>
      </c>
      <c r="V78" s="15">
        <f t="shared" si="5"/>
        <v>100</v>
      </c>
      <c r="W78" s="22">
        <f t="shared" si="46"/>
        <v>21</v>
      </c>
      <c r="X78" s="22">
        <f t="shared" si="44"/>
        <v>79</v>
      </c>
      <c r="Y78" s="22">
        <f>Stacjonarne!Y78</f>
        <v>4</v>
      </c>
      <c r="Z78" s="22" t="str">
        <f>Stacjonarne!Z78</f>
        <v>OPT</v>
      </c>
    </row>
    <row r="79" spans="1:26" s="97" customFormat="1" x14ac:dyDescent="0.25">
      <c r="A79" s="63"/>
      <c r="B79" s="98"/>
      <c r="C79" s="25">
        <f t="shared" si="41"/>
        <v>0</v>
      </c>
      <c r="D79" s="25">
        <f t="shared" si="41"/>
        <v>0</v>
      </c>
      <c r="E79" s="26">
        <f t="shared" si="42"/>
        <v>0</v>
      </c>
      <c r="F79" s="107"/>
      <c r="G79" s="55">
        <f t="shared" si="45"/>
        <v>0</v>
      </c>
      <c r="H79" s="63"/>
      <c r="I79" s="2"/>
      <c r="J79" s="114"/>
      <c r="K79" s="2"/>
      <c r="L79" s="2"/>
      <c r="M79" s="115"/>
      <c r="N79" s="63"/>
      <c r="O79" s="2"/>
      <c r="P79" s="114"/>
      <c r="Q79" s="2"/>
      <c r="R79" s="2"/>
      <c r="S79" s="115"/>
      <c r="T79" s="32"/>
      <c r="U79" s="22">
        <f t="shared" si="43"/>
        <v>0</v>
      </c>
      <c r="V79" s="15">
        <f t="shared" si="5"/>
        <v>0</v>
      </c>
      <c r="W79" s="22">
        <f>E79</f>
        <v>0</v>
      </c>
      <c r="X79" s="22">
        <f t="shared" si="44"/>
        <v>0</v>
      </c>
      <c r="Y79" s="22">
        <f>Stacjonarne!Y79</f>
        <v>0</v>
      </c>
      <c r="Z79" s="22" t="str">
        <f>Stacjonarne!Z79</f>
        <v>OPT</v>
      </c>
    </row>
    <row r="80" spans="1:26" x14ac:dyDescent="0.25">
      <c r="A80" s="100"/>
      <c r="B80" s="101" t="s">
        <v>17</v>
      </c>
      <c r="C80" s="26">
        <f>SUM(C69:C79)</f>
        <v>63</v>
      </c>
      <c r="D80" s="34">
        <f>SUM(D69:D79)</f>
        <v>168</v>
      </c>
      <c r="E80" s="26">
        <f t="shared" si="42"/>
        <v>231</v>
      </c>
      <c r="F80" s="102"/>
      <c r="G80" s="34">
        <f>SUM(G69:G79)</f>
        <v>594</v>
      </c>
      <c r="H80" s="63">
        <f>SUM(H69:H79)</f>
        <v>0</v>
      </c>
      <c r="I80" s="1">
        <f t="shared" ref="I80:S80" si="47">SUM(I69:I79)</f>
        <v>0</v>
      </c>
      <c r="J80" s="116">
        <f t="shared" si="47"/>
        <v>0</v>
      </c>
      <c r="K80" s="1">
        <f t="shared" si="47"/>
        <v>21</v>
      </c>
      <c r="L80" s="1">
        <f t="shared" si="47"/>
        <v>81</v>
      </c>
      <c r="M80" s="117">
        <f t="shared" si="47"/>
        <v>13</v>
      </c>
      <c r="N80" s="63">
        <f t="shared" si="47"/>
        <v>30</v>
      </c>
      <c r="O80" s="1">
        <f t="shared" si="47"/>
        <v>54</v>
      </c>
      <c r="P80" s="116">
        <f t="shared" si="47"/>
        <v>12</v>
      </c>
      <c r="Q80" s="1">
        <f t="shared" si="47"/>
        <v>12</v>
      </c>
      <c r="R80" s="1">
        <f t="shared" si="47"/>
        <v>33</v>
      </c>
      <c r="S80" s="117">
        <f t="shared" si="47"/>
        <v>8</v>
      </c>
      <c r="T80" s="32"/>
      <c r="U80" s="116">
        <f t="shared" ref="U80:X80" si="48">SUM(U69:U79)</f>
        <v>33</v>
      </c>
      <c r="V80" s="116">
        <f t="shared" si="48"/>
        <v>825</v>
      </c>
      <c r="W80" s="116">
        <f t="shared" si="48"/>
        <v>231</v>
      </c>
      <c r="X80" s="116">
        <f t="shared" si="48"/>
        <v>594</v>
      </c>
      <c r="Y80" s="22">
        <f>Stacjonarne!Y80</f>
        <v>0</v>
      </c>
      <c r="Z80" s="22">
        <f>Stacjonarne!Z80</f>
        <v>0</v>
      </c>
    </row>
    <row r="81" spans="1:26" ht="15.75" thickBot="1" x14ac:dyDescent="0.3">
      <c r="A81" s="126"/>
      <c r="B81" s="105" t="s">
        <v>14</v>
      </c>
      <c r="C81" s="170">
        <f>C48+C80</f>
        <v>291</v>
      </c>
      <c r="D81" s="170">
        <f>D48+D80</f>
        <v>339</v>
      </c>
      <c r="E81" s="170">
        <f>E15+E31+E34+E38+E44+E47+E80</f>
        <v>630</v>
      </c>
      <c r="F81" s="26"/>
      <c r="G81" s="26">
        <f t="shared" ref="G81:S81" si="49">G15+G31+G34+G38+G44+G47+G80</f>
        <v>2370</v>
      </c>
      <c r="H81" s="35">
        <f t="shared" si="49"/>
        <v>141</v>
      </c>
      <c r="I81" s="26">
        <f t="shared" si="49"/>
        <v>78</v>
      </c>
      <c r="J81" s="26">
        <f t="shared" si="49"/>
        <v>30</v>
      </c>
      <c r="K81" s="26">
        <f t="shared" si="49"/>
        <v>60</v>
      </c>
      <c r="L81" s="26">
        <f t="shared" si="49"/>
        <v>117</v>
      </c>
      <c r="M81" s="36">
        <f t="shared" si="49"/>
        <v>30</v>
      </c>
      <c r="N81" s="35">
        <f t="shared" si="49"/>
        <v>63</v>
      </c>
      <c r="O81" s="26">
        <f t="shared" si="49"/>
        <v>96</v>
      </c>
      <c r="P81" s="26">
        <f t="shared" si="49"/>
        <v>30</v>
      </c>
      <c r="Q81" s="26">
        <f t="shared" si="49"/>
        <v>27</v>
      </c>
      <c r="R81" s="26">
        <f t="shared" si="49"/>
        <v>48</v>
      </c>
      <c r="S81" s="36">
        <f t="shared" si="49"/>
        <v>30</v>
      </c>
      <c r="T81" s="32"/>
      <c r="U81" s="38">
        <f>U15+U31+U34+U38+U44+U47+U80</f>
        <v>120</v>
      </c>
      <c r="V81" s="26">
        <f>V15+V31+V34+V38+V44+V47+V80</f>
        <v>3000</v>
      </c>
      <c r="W81" s="26">
        <f>W15+W31+W34+W38+W44+W47+W80</f>
        <v>630</v>
      </c>
      <c r="X81" s="26">
        <f>X15+X31+X34+X38+X44+X47+X80</f>
        <v>2370</v>
      </c>
      <c r="Y81" s="22">
        <f>Stacjonarne!Y81</f>
        <v>0</v>
      </c>
      <c r="Z81" s="22">
        <f>Stacjonarne!Z81</f>
        <v>0</v>
      </c>
    </row>
    <row r="82" spans="1:26" ht="15.75" thickBot="1" x14ac:dyDescent="0.3">
      <c r="A82" s="106"/>
      <c r="B82" s="26"/>
      <c r="C82" s="26"/>
      <c r="D82" s="26"/>
      <c r="E82" s="26"/>
      <c r="F82" s="107"/>
      <c r="G82" s="27"/>
      <c r="H82" s="151">
        <f>H81+I81</f>
        <v>219</v>
      </c>
      <c r="I82" s="109"/>
      <c r="J82" s="110"/>
      <c r="K82" s="151">
        <f>K81+L81</f>
        <v>177</v>
      </c>
      <c r="L82" s="109"/>
      <c r="M82" s="110"/>
      <c r="N82" s="151">
        <f>N81+O81</f>
        <v>159</v>
      </c>
      <c r="O82" s="109"/>
      <c r="P82" s="110"/>
      <c r="Q82" s="151">
        <f>Q81+R81</f>
        <v>75</v>
      </c>
      <c r="R82" s="109"/>
      <c r="S82" s="112"/>
      <c r="T82" s="32"/>
      <c r="U82" s="22"/>
      <c r="V82" s="15"/>
      <c r="W82" s="22"/>
      <c r="X82" s="22"/>
      <c r="Y82" s="22">
        <f>Stacjonarne!Y82</f>
        <v>0</v>
      </c>
      <c r="Z82" s="22">
        <f>Stacjonarne!Z82</f>
        <v>0</v>
      </c>
    </row>
    <row r="83" spans="1:26" x14ac:dyDescent="0.25">
      <c r="A83" s="195" t="s">
        <v>30</v>
      </c>
      <c r="B83" s="196"/>
      <c r="C83" s="113">
        <f>C81/E81</f>
        <v>0.46190476190476193</v>
      </c>
      <c r="D83" s="113">
        <f>D81/E81</f>
        <v>0.53809523809523807</v>
      </c>
      <c r="E83" s="27"/>
      <c r="F83" s="107"/>
      <c r="G83" s="27"/>
      <c r="H83" s="108"/>
      <c r="I83" s="109"/>
      <c r="J83" s="110"/>
      <c r="K83" s="109"/>
      <c r="L83" s="109"/>
      <c r="M83" s="111"/>
      <c r="N83" s="108"/>
      <c r="O83" s="109"/>
      <c r="P83" s="110"/>
      <c r="Q83" s="109"/>
      <c r="R83" s="109"/>
      <c r="S83" s="112"/>
      <c r="T83" s="32"/>
      <c r="U83" s="22"/>
      <c r="V83" s="15"/>
      <c r="W83" s="22"/>
      <c r="X83" s="22"/>
      <c r="Y83" s="22">
        <f>Stacjonarne!Y83</f>
        <v>0</v>
      </c>
      <c r="Z83" s="22">
        <f>Stacjonarne!Z83</f>
        <v>0</v>
      </c>
    </row>
    <row r="84" spans="1:26" x14ac:dyDescent="0.25">
      <c r="A84" s="106"/>
      <c r="B84" s="27"/>
      <c r="C84" s="27"/>
      <c r="D84" s="27"/>
      <c r="E84" s="27"/>
      <c r="F84" s="107"/>
      <c r="G84" s="27"/>
      <c r="H84" s="108"/>
      <c r="I84" s="109"/>
      <c r="J84" s="110"/>
      <c r="K84" s="109"/>
      <c r="L84" s="109"/>
      <c r="M84" s="111"/>
      <c r="N84" s="108"/>
      <c r="O84" s="109"/>
      <c r="P84" s="110"/>
      <c r="Q84" s="109"/>
      <c r="R84" s="109"/>
      <c r="S84" s="112"/>
      <c r="T84" s="32"/>
      <c r="U84" s="22"/>
      <c r="V84" s="15"/>
      <c r="W84" s="22"/>
      <c r="X84" s="22"/>
      <c r="Y84" s="22">
        <f>Stacjonarne!Y84</f>
        <v>0</v>
      </c>
      <c r="Z84" s="22">
        <f>Stacjonarne!Z84</f>
        <v>0</v>
      </c>
    </row>
    <row r="85" spans="1:26" x14ac:dyDescent="0.25">
      <c r="A85" s="106"/>
      <c r="B85" s="146" t="str">
        <f>Stacjonarne!B85</f>
        <v>ORGANIZATOR PRZEDSIĘWZIĘĆ REKREACYJNYCH</v>
      </c>
      <c r="C85" s="27"/>
      <c r="D85" s="27"/>
      <c r="E85" s="27"/>
      <c r="F85" s="107"/>
      <c r="G85" s="27"/>
      <c r="H85" s="88"/>
      <c r="I85" s="89"/>
      <c r="J85" s="89"/>
      <c r="K85" s="89"/>
      <c r="L85" s="89"/>
      <c r="M85" s="90"/>
      <c r="N85" s="88"/>
      <c r="O85" s="89"/>
      <c r="P85" s="89"/>
      <c r="Q85" s="89"/>
      <c r="R85" s="89"/>
      <c r="S85" s="90"/>
      <c r="T85" s="32"/>
      <c r="U85" s="22"/>
      <c r="V85" s="15"/>
      <c r="W85" s="22"/>
      <c r="X85" s="22"/>
      <c r="Y85" s="22">
        <f>Stacjonarne!Y85</f>
        <v>0</v>
      </c>
      <c r="Z85" s="22">
        <f>Stacjonarne!Z85</f>
        <v>0</v>
      </c>
    </row>
    <row r="86" spans="1:26" s="97" customFormat="1" ht="22.5" x14ac:dyDescent="0.25">
      <c r="A86" s="63">
        <v>1</v>
      </c>
      <c r="B86" s="92" t="str">
        <f>Stacjonarne!B86</f>
        <v>Współczesny rynek usług rekreacyjnych</v>
      </c>
      <c r="C86" s="25">
        <f t="shared" ref="C86:D98" si="50">H86+K86+N86+Q86</f>
        <v>12</v>
      </c>
      <c r="D86" s="25">
        <f t="shared" si="50"/>
        <v>6</v>
      </c>
      <c r="E86" s="26">
        <f t="shared" ref="E86:E99" si="51">SUM(C86:D86)</f>
        <v>18</v>
      </c>
      <c r="F86" s="27"/>
      <c r="G86" s="55">
        <f>X86</f>
        <v>32</v>
      </c>
      <c r="H86" s="63"/>
      <c r="I86" s="2"/>
      <c r="J86" s="93"/>
      <c r="K86" s="29">
        <f>(Stacjonarne!K86/100)*60</f>
        <v>12</v>
      </c>
      <c r="L86" s="29">
        <f>(Stacjonarne!L86/100)*60</f>
        <v>6</v>
      </c>
      <c r="M86" s="47">
        <f>Stacjonarne!M86</f>
        <v>2</v>
      </c>
      <c r="N86" s="94"/>
      <c r="O86" s="96"/>
      <c r="P86" s="93">
        <f>Stacjonarne!P86</f>
        <v>0</v>
      </c>
      <c r="Q86" s="96"/>
      <c r="R86" s="96"/>
      <c r="S86" s="31">
        <f>Stacjonarne!S86</f>
        <v>0</v>
      </c>
      <c r="T86" s="32" t="str">
        <f>Stacjonarne!T86</f>
        <v>W1</v>
      </c>
      <c r="U86" s="22">
        <f t="shared" ref="U86:U98" si="52">J86+M86+P86+S86</f>
        <v>2</v>
      </c>
      <c r="V86" s="15">
        <f t="shared" si="5"/>
        <v>50</v>
      </c>
      <c r="W86" s="22">
        <f>E86</f>
        <v>18</v>
      </c>
      <c r="X86" s="22">
        <f t="shared" ref="X86:X98" si="53">V86-W86</f>
        <v>32</v>
      </c>
      <c r="Y86" s="22">
        <f>Stacjonarne!Y86</f>
        <v>2</v>
      </c>
      <c r="Z86" s="22" t="str">
        <f>Stacjonarne!Z86</f>
        <v>RR</v>
      </c>
    </row>
    <row r="87" spans="1:26" s="97" customFormat="1" ht="22.5" x14ac:dyDescent="0.25">
      <c r="A87" s="63">
        <v>2</v>
      </c>
      <c r="B87" s="92" t="str">
        <f>Stacjonarne!B87</f>
        <v>Pozyskiwanie funduszy w rekreacji i turystyce</v>
      </c>
      <c r="C87" s="25">
        <f t="shared" si="50"/>
        <v>6</v>
      </c>
      <c r="D87" s="25">
        <f t="shared" si="50"/>
        <v>6</v>
      </c>
      <c r="E87" s="26">
        <f t="shared" si="51"/>
        <v>12</v>
      </c>
      <c r="F87" s="27"/>
      <c r="G87" s="55">
        <f t="shared" ref="G87:G97" si="54">X87</f>
        <v>38</v>
      </c>
      <c r="H87" s="63"/>
      <c r="I87" s="2"/>
      <c r="J87" s="93"/>
      <c r="K87" s="29">
        <f>(Stacjonarne!K87/100)*60</f>
        <v>6</v>
      </c>
      <c r="L87" s="29">
        <f>(Stacjonarne!L87/100)*60</f>
        <v>6</v>
      </c>
      <c r="M87" s="47">
        <f>Stacjonarne!M87</f>
        <v>2</v>
      </c>
      <c r="N87" s="94"/>
      <c r="O87" s="96"/>
      <c r="P87" s="93">
        <f>Stacjonarne!P87</f>
        <v>0</v>
      </c>
      <c r="Q87" s="96"/>
      <c r="R87" s="96"/>
      <c r="S87" s="31">
        <f>Stacjonarne!S87</f>
        <v>0</v>
      </c>
      <c r="T87" s="32" t="str">
        <f>Stacjonarne!T87</f>
        <v>W1</v>
      </c>
      <c r="U87" s="22">
        <f t="shared" si="52"/>
        <v>2</v>
      </c>
      <c r="V87" s="15">
        <f t="shared" si="5"/>
        <v>50</v>
      </c>
      <c r="W87" s="22">
        <f>E87</f>
        <v>12</v>
      </c>
      <c r="X87" s="22">
        <f t="shared" si="53"/>
        <v>38</v>
      </c>
      <c r="Y87" s="22">
        <f>Stacjonarne!Y87</f>
        <v>2</v>
      </c>
      <c r="Z87" s="22" t="str">
        <f>Stacjonarne!Z87</f>
        <v>RR</v>
      </c>
    </row>
    <row r="88" spans="1:26" s="97" customFormat="1" x14ac:dyDescent="0.25">
      <c r="A88" s="63">
        <v>3</v>
      </c>
      <c r="B88" s="92" t="str">
        <f>Stacjonarne!B88</f>
        <v>Organizacja usług rekreacyjnych</v>
      </c>
      <c r="C88" s="25">
        <f t="shared" si="50"/>
        <v>12</v>
      </c>
      <c r="D88" s="25">
        <f t="shared" si="50"/>
        <v>6</v>
      </c>
      <c r="E88" s="26">
        <f t="shared" si="51"/>
        <v>18</v>
      </c>
      <c r="F88" s="27" t="s">
        <v>53</v>
      </c>
      <c r="G88" s="55">
        <f t="shared" si="54"/>
        <v>57</v>
      </c>
      <c r="H88" s="63"/>
      <c r="I88" s="2"/>
      <c r="J88" s="93"/>
      <c r="K88" s="29">
        <f>(Stacjonarne!K88/100)*60</f>
        <v>12</v>
      </c>
      <c r="L88" s="29">
        <f>(Stacjonarne!L88/100)*60</f>
        <v>6</v>
      </c>
      <c r="M88" s="47">
        <f>Stacjonarne!M88</f>
        <v>3</v>
      </c>
      <c r="N88" s="63"/>
      <c r="O88" s="2"/>
      <c r="P88" s="93">
        <f>Stacjonarne!P88</f>
        <v>0</v>
      </c>
      <c r="Q88" s="2"/>
      <c r="R88" s="2"/>
      <c r="S88" s="31">
        <f>Stacjonarne!S88</f>
        <v>0</v>
      </c>
      <c r="T88" s="32" t="str">
        <f>Stacjonarne!T88</f>
        <v>W1</v>
      </c>
      <c r="U88" s="22">
        <f t="shared" si="52"/>
        <v>3</v>
      </c>
      <c r="V88" s="15">
        <f t="shared" si="5"/>
        <v>75</v>
      </c>
      <c r="W88" s="22">
        <f>E88</f>
        <v>18</v>
      </c>
      <c r="X88" s="22">
        <f t="shared" si="53"/>
        <v>57</v>
      </c>
      <c r="Y88" s="22">
        <f>Stacjonarne!Y88</f>
        <v>2</v>
      </c>
      <c r="Z88" s="22" t="str">
        <f>Stacjonarne!Z88</f>
        <v>RR</v>
      </c>
    </row>
    <row r="89" spans="1:26" s="97" customFormat="1" x14ac:dyDescent="0.25">
      <c r="A89" s="63">
        <v>4</v>
      </c>
      <c r="B89" s="92" t="str">
        <f>Stacjonarne!B89</f>
        <v>Pierwsza pomoc przedlekarska</v>
      </c>
      <c r="C89" s="25">
        <f t="shared" si="50"/>
        <v>3</v>
      </c>
      <c r="D89" s="25">
        <f t="shared" si="50"/>
        <v>9</v>
      </c>
      <c r="E89" s="26">
        <f t="shared" si="51"/>
        <v>12</v>
      </c>
      <c r="F89" s="27"/>
      <c r="G89" s="55">
        <f t="shared" si="54"/>
        <v>38</v>
      </c>
      <c r="H89" s="63"/>
      <c r="I89" s="2"/>
      <c r="J89" s="93"/>
      <c r="K89" s="29">
        <f>(Stacjonarne!K89/100)*60</f>
        <v>3</v>
      </c>
      <c r="L89" s="29">
        <f>(Stacjonarne!L89/100)*60</f>
        <v>9</v>
      </c>
      <c r="M89" s="47">
        <f>Stacjonarne!M89</f>
        <v>2</v>
      </c>
      <c r="N89" s="63"/>
      <c r="O89" s="2"/>
      <c r="P89" s="93">
        <f>Stacjonarne!P89</f>
        <v>0</v>
      </c>
      <c r="Q89" s="2"/>
      <c r="R89" s="2"/>
      <c r="S89" s="31">
        <f>Stacjonarne!S89</f>
        <v>0</v>
      </c>
      <c r="T89" s="32" t="str">
        <f>Stacjonarne!T89</f>
        <v>W-9</v>
      </c>
      <c r="U89" s="22">
        <f t="shared" si="52"/>
        <v>2</v>
      </c>
      <c r="V89" s="15">
        <f t="shared" si="5"/>
        <v>50</v>
      </c>
      <c r="W89" s="22">
        <f t="shared" ref="W89:W97" si="55">E89</f>
        <v>12</v>
      </c>
      <c r="X89" s="22">
        <f t="shared" si="53"/>
        <v>38</v>
      </c>
      <c r="Y89" s="22">
        <f>Stacjonarne!Y89</f>
        <v>2</v>
      </c>
      <c r="Z89" s="22" t="str">
        <f>Stacjonarne!Z89</f>
        <v>RR</v>
      </c>
    </row>
    <row r="90" spans="1:26" s="97" customFormat="1" x14ac:dyDescent="0.25">
      <c r="A90" s="63">
        <v>5</v>
      </c>
      <c r="B90" s="92" t="str">
        <f>Stacjonarne!B90</f>
        <v xml:space="preserve">Sporty rekreacyjne </v>
      </c>
      <c r="C90" s="25">
        <f t="shared" si="50"/>
        <v>0</v>
      </c>
      <c r="D90" s="25">
        <f t="shared" si="50"/>
        <v>24</v>
      </c>
      <c r="E90" s="26">
        <f t="shared" si="51"/>
        <v>24</v>
      </c>
      <c r="F90" s="27"/>
      <c r="G90" s="55">
        <f t="shared" si="54"/>
        <v>51</v>
      </c>
      <c r="H90" s="63"/>
      <c r="I90" s="2"/>
      <c r="J90" s="93"/>
      <c r="K90" s="29">
        <f>(Stacjonarne!K90/100)*60</f>
        <v>0</v>
      </c>
      <c r="L90" s="29">
        <f>(Stacjonarne!L90/100)*60</f>
        <v>12</v>
      </c>
      <c r="M90" s="47">
        <f>Stacjonarne!M90</f>
        <v>2</v>
      </c>
      <c r="N90" s="63"/>
      <c r="O90" s="2"/>
      <c r="P90" s="93">
        <f>Stacjonarne!P90</f>
        <v>0</v>
      </c>
      <c r="Q90" s="29">
        <f>(Stacjonarne!Q90/100)*60</f>
        <v>0</v>
      </c>
      <c r="R90" s="29">
        <f>(Stacjonarne!R90/100)*60</f>
        <v>12</v>
      </c>
      <c r="S90" s="31">
        <f>Stacjonarne!S90</f>
        <v>1</v>
      </c>
      <c r="T90" s="32" t="str">
        <f>Stacjonarne!T90</f>
        <v>W1</v>
      </c>
      <c r="U90" s="22">
        <f t="shared" si="52"/>
        <v>3</v>
      </c>
      <c r="V90" s="15">
        <f t="shared" si="5"/>
        <v>75</v>
      </c>
      <c r="W90" s="22">
        <f t="shared" si="55"/>
        <v>24</v>
      </c>
      <c r="X90" s="22">
        <f t="shared" si="53"/>
        <v>51</v>
      </c>
      <c r="Y90" s="22" t="str">
        <f>Stacjonarne!Y90</f>
        <v>2 i 4</v>
      </c>
      <c r="Z90" s="22" t="str">
        <f>Stacjonarne!Z90</f>
        <v>RR</v>
      </c>
    </row>
    <row r="91" spans="1:26" s="97" customFormat="1" x14ac:dyDescent="0.25">
      <c r="A91" s="63">
        <v>6</v>
      </c>
      <c r="B91" s="92" t="str">
        <f>Stacjonarne!B91</f>
        <v>Projektowanie aktywnych form turystyki</v>
      </c>
      <c r="C91" s="25">
        <f t="shared" si="50"/>
        <v>0</v>
      </c>
      <c r="D91" s="25">
        <f t="shared" si="50"/>
        <v>24</v>
      </c>
      <c r="E91" s="26">
        <f t="shared" si="51"/>
        <v>24</v>
      </c>
      <c r="F91" s="27"/>
      <c r="G91" s="55">
        <f t="shared" si="54"/>
        <v>26</v>
      </c>
      <c r="H91" s="63"/>
      <c r="I91" s="2"/>
      <c r="J91" s="93"/>
      <c r="K91" s="29">
        <f>(Stacjonarne!K91/100)*60</f>
        <v>0</v>
      </c>
      <c r="L91" s="29">
        <f>(Stacjonarne!L91/100)*60</f>
        <v>24</v>
      </c>
      <c r="M91" s="47">
        <f>Stacjonarne!M91</f>
        <v>2</v>
      </c>
      <c r="N91" s="23">
        <f>(Stacjonarne!N91/100)*60</f>
        <v>0</v>
      </c>
      <c r="O91" s="29">
        <f>(Stacjonarne!O91/100)*60</f>
        <v>0</v>
      </c>
      <c r="P91" s="93">
        <f>Stacjonarne!P91</f>
        <v>0</v>
      </c>
      <c r="Q91" s="2"/>
      <c r="R91" s="2"/>
      <c r="S91" s="31">
        <f>Stacjonarne!S91</f>
        <v>0</v>
      </c>
      <c r="T91" s="32" t="str">
        <f>Stacjonarne!T91</f>
        <v>W1</v>
      </c>
      <c r="U91" s="22">
        <f t="shared" si="52"/>
        <v>2</v>
      </c>
      <c r="V91" s="15">
        <f t="shared" si="5"/>
        <v>50</v>
      </c>
      <c r="W91" s="22">
        <f t="shared" si="55"/>
        <v>24</v>
      </c>
      <c r="X91" s="22">
        <f t="shared" si="53"/>
        <v>26</v>
      </c>
      <c r="Y91" s="22">
        <f>Stacjonarne!Y91</f>
        <v>3</v>
      </c>
      <c r="Z91" s="22" t="str">
        <f>Stacjonarne!Z91</f>
        <v>RR</v>
      </c>
    </row>
    <row r="92" spans="1:26" s="97" customFormat="1" x14ac:dyDescent="0.25">
      <c r="A92" s="63">
        <v>7</v>
      </c>
      <c r="B92" s="92" t="str">
        <f>Stacjonarne!B92</f>
        <v>Projektowanie gier dla wszystkich</v>
      </c>
      <c r="C92" s="25">
        <f t="shared" si="50"/>
        <v>12</v>
      </c>
      <c r="D92" s="25">
        <f t="shared" si="50"/>
        <v>12</v>
      </c>
      <c r="E92" s="26">
        <f t="shared" si="51"/>
        <v>24</v>
      </c>
      <c r="F92" s="27" t="s">
        <v>53</v>
      </c>
      <c r="G92" s="55">
        <f t="shared" si="54"/>
        <v>51</v>
      </c>
      <c r="H92" s="63"/>
      <c r="I92" s="2"/>
      <c r="J92" s="93"/>
      <c r="K92" s="2"/>
      <c r="L92" s="2"/>
      <c r="M92" s="47">
        <f>Stacjonarne!M92</f>
        <v>0</v>
      </c>
      <c r="N92" s="23">
        <f>(Stacjonarne!N92/100)*60</f>
        <v>12</v>
      </c>
      <c r="O92" s="29">
        <f>(Stacjonarne!O92/100)*60</f>
        <v>12</v>
      </c>
      <c r="P92" s="93">
        <f>Stacjonarne!P92</f>
        <v>3</v>
      </c>
      <c r="Q92" s="2"/>
      <c r="R92" s="2"/>
      <c r="S92" s="31">
        <f>Stacjonarne!S92</f>
        <v>0</v>
      </c>
      <c r="T92" s="32" t="str">
        <f>Stacjonarne!T92</f>
        <v>W1</v>
      </c>
      <c r="U92" s="22">
        <f t="shared" si="52"/>
        <v>3</v>
      </c>
      <c r="V92" s="15">
        <f t="shared" si="5"/>
        <v>75</v>
      </c>
      <c r="W92" s="22">
        <f t="shared" si="55"/>
        <v>24</v>
      </c>
      <c r="X92" s="22">
        <f t="shared" si="53"/>
        <v>51</v>
      </c>
      <c r="Y92" s="22">
        <f>Stacjonarne!Y92</f>
        <v>3</v>
      </c>
      <c r="Z92" s="22" t="str">
        <f>Stacjonarne!Z92</f>
        <v>RR</v>
      </c>
    </row>
    <row r="93" spans="1:26" s="97" customFormat="1" x14ac:dyDescent="0.25">
      <c r="A93" s="63">
        <v>8</v>
      </c>
      <c r="B93" s="92" t="str">
        <f>Stacjonarne!B93</f>
        <v>Sztuka prezentacji i autoprezentacji</v>
      </c>
      <c r="C93" s="25">
        <f t="shared" si="50"/>
        <v>6</v>
      </c>
      <c r="D93" s="25">
        <f t="shared" si="50"/>
        <v>6</v>
      </c>
      <c r="E93" s="26">
        <f t="shared" si="51"/>
        <v>12</v>
      </c>
      <c r="F93" s="27"/>
      <c r="G93" s="55">
        <f t="shared" si="54"/>
        <v>63</v>
      </c>
      <c r="H93" s="63"/>
      <c r="I93" s="2"/>
      <c r="J93" s="93"/>
      <c r="K93" s="2"/>
      <c r="L93" s="2"/>
      <c r="M93" s="47">
        <f>Stacjonarne!M93</f>
        <v>0</v>
      </c>
      <c r="N93" s="23">
        <f>(Stacjonarne!N93/100)*60</f>
        <v>6</v>
      </c>
      <c r="O93" s="29">
        <f>(Stacjonarne!O93/100)*60</f>
        <v>6</v>
      </c>
      <c r="P93" s="93">
        <f>Stacjonarne!P93</f>
        <v>3</v>
      </c>
      <c r="Q93" s="2"/>
      <c r="R93" s="2"/>
      <c r="S93" s="31">
        <f>Stacjonarne!S93</f>
        <v>0</v>
      </c>
      <c r="T93" s="32" t="str">
        <f>Stacjonarne!T93</f>
        <v>W1</v>
      </c>
      <c r="U93" s="22">
        <f t="shared" si="52"/>
        <v>3</v>
      </c>
      <c r="V93" s="15">
        <f t="shared" si="5"/>
        <v>75</v>
      </c>
      <c r="W93" s="22">
        <f t="shared" si="55"/>
        <v>12</v>
      </c>
      <c r="X93" s="22">
        <f t="shared" si="53"/>
        <v>63</v>
      </c>
      <c r="Y93" s="22">
        <f>Stacjonarne!Y93</f>
        <v>3</v>
      </c>
      <c r="Z93" s="22" t="str">
        <f>Stacjonarne!Z93</f>
        <v>RR</v>
      </c>
    </row>
    <row r="94" spans="1:26" s="97" customFormat="1" ht="22.5" x14ac:dyDescent="0.25">
      <c r="A94" s="63">
        <v>9</v>
      </c>
      <c r="B94" s="92" t="str">
        <f>Stacjonarne!B94</f>
        <v>Projektowanie usług rekreacyjnych dla klienta specjalnych potrzeb</v>
      </c>
      <c r="C94" s="25">
        <f t="shared" si="50"/>
        <v>9</v>
      </c>
      <c r="D94" s="25">
        <f t="shared" si="50"/>
        <v>12</v>
      </c>
      <c r="E94" s="26">
        <f t="shared" si="51"/>
        <v>21</v>
      </c>
      <c r="F94" s="27"/>
      <c r="G94" s="55">
        <f t="shared" si="54"/>
        <v>54</v>
      </c>
      <c r="H94" s="63"/>
      <c r="I94" s="2"/>
      <c r="J94" s="93"/>
      <c r="K94" s="2"/>
      <c r="L94" s="2"/>
      <c r="M94" s="47">
        <f>Stacjonarne!M94</f>
        <v>0</v>
      </c>
      <c r="N94" s="23">
        <f>(Stacjonarne!N94/100)*60</f>
        <v>9</v>
      </c>
      <c r="O94" s="29">
        <f>(Stacjonarne!O94/100)*60</f>
        <v>12</v>
      </c>
      <c r="P94" s="93">
        <f>Stacjonarne!P94</f>
        <v>3</v>
      </c>
      <c r="Q94" s="2"/>
      <c r="R94" s="2"/>
      <c r="S94" s="31">
        <f>Stacjonarne!S94</f>
        <v>0</v>
      </c>
      <c r="T94" s="32" t="str">
        <f>Stacjonarne!T94</f>
        <v>W1</v>
      </c>
      <c r="U94" s="22">
        <f t="shared" si="52"/>
        <v>3</v>
      </c>
      <c r="V94" s="15">
        <f t="shared" si="5"/>
        <v>75</v>
      </c>
      <c r="W94" s="22">
        <f t="shared" si="55"/>
        <v>21</v>
      </c>
      <c r="X94" s="22">
        <f t="shared" si="53"/>
        <v>54</v>
      </c>
      <c r="Y94" s="22">
        <f>Stacjonarne!Y94</f>
        <v>3</v>
      </c>
      <c r="Z94" s="22" t="str">
        <f>Stacjonarne!Z94</f>
        <v>RR</v>
      </c>
    </row>
    <row r="95" spans="1:26" s="97" customFormat="1" x14ac:dyDescent="0.25">
      <c r="A95" s="63">
        <v>10</v>
      </c>
      <c r="B95" s="92" t="str">
        <f>Stacjonarne!B95</f>
        <v>Projektowanie usług fitness i wellness</v>
      </c>
      <c r="C95" s="25">
        <f t="shared" si="50"/>
        <v>0</v>
      </c>
      <c r="D95" s="25">
        <f t="shared" si="50"/>
        <v>0</v>
      </c>
      <c r="E95" s="26">
        <f t="shared" si="51"/>
        <v>0</v>
      </c>
      <c r="F95" s="27"/>
      <c r="G95" s="55">
        <f t="shared" si="54"/>
        <v>75</v>
      </c>
      <c r="H95" s="63"/>
      <c r="I95" s="2"/>
      <c r="J95" s="93"/>
      <c r="K95" s="2"/>
      <c r="L95" s="2"/>
      <c r="M95" s="47">
        <f>Stacjonarne!M95</f>
        <v>0</v>
      </c>
      <c r="N95" s="63"/>
      <c r="O95" s="2"/>
      <c r="P95" s="93">
        <f>Stacjonarne!P95</f>
        <v>3</v>
      </c>
      <c r="Q95" s="29">
        <f>(Stacjonarne!Q95/100)*60</f>
        <v>0</v>
      </c>
      <c r="R95" s="29">
        <f>(Stacjonarne!R95/100)*60</f>
        <v>0</v>
      </c>
      <c r="S95" s="31">
        <f>Stacjonarne!S95</f>
        <v>0</v>
      </c>
      <c r="T95" s="32" t="str">
        <f>Stacjonarne!T95</f>
        <v>W1</v>
      </c>
      <c r="U95" s="22">
        <f t="shared" si="52"/>
        <v>3</v>
      </c>
      <c r="V95" s="15">
        <f t="shared" si="5"/>
        <v>75</v>
      </c>
      <c r="W95" s="22">
        <f t="shared" si="55"/>
        <v>0</v>
      </c>
      <c r="X95" s="22">
        <f t="shared" si="53"/>
        <v>75</v>
      </c>
      <c r="Y95" s="22">
        <f>Stacjonarne!Y95</f>
        <v>4</v>
      </c>
      <c r="Z95" s="22" t="str">
        <f>Stacjonarne!Z95</f>
        <v>RR</v>
      </c>
    </row>
    <row r="96" spans="1:26" s="97" customFormat="1" ht="22.5" x14ac:dyDescent="0.25">
      <c r="A96" s="63">
        <v>11</v>
      </c>
      <c r="B96" s="92" t="str">
        <f>Stacjonarne!B96</f>
        <v>Projektowanie eventów rekreacyjno-sportowych</v>
      </c>
      <c r="C96" s="25">
        <f t="shared" si="50"/>
        <v>9</v>
      </c>
      <c r="D96" s="25">
        <f t="shared" si="50"/>
        <v>21</v>
      </c>
      <c r="E96" s="26">
        <f t="shared" si="51"/>
        <v>30</v>
      </c>
      <c r="F96" s="27"/>
      <c r="G96" s="55">
        <f t="shared" si="54"/>
        <v>95</v>
      </c>
      <c r="H96" s="63"/>
      <c r="I96" s="2"/>
      <c r="J96" s="93"/>
      <c r="K96" s="2"/>
      <c r="L96" s="2"/>
      <c r="M96" s="47">
        <f>Stacjonarne!M96</f>
        <v>0</v>
      </c>
      <c r="N96" s="63"/>
      <c r="O96" s="2"/>
      <c r="P96" s="93">
        <f>Stacjonarne!P96</f>
        <v>0</v>
      </c>
      <c r="Q96" s="29">
        <f>(Stacjonarne!Q96/100)*60</f>
        <v>9</v>
      </c>
      <c r="R96" s="29">
        <f>(Stacjonarne!R96/100)*60</f>
        <v>21</v>
      </c>
      <c r="S96" s="31">
        <f>Stacjonarne!S96</f>
        <v>5</v>
      </c>
      <c r="T96" s="32" t="str">
        <f>Stacjonarne!T96</f>
        <v>W1</v>
      </c>
      <c r="U96" s="22">
        <f t="shared" si="52"/>
        <v>5</v>
      </c>
      <c r="V96" s="15">
        <f t="shared" si="5"/>
        <v>125</v>
      </c>
      <c r="W96" s="22">
        <f t="shared" si="55"/>
        <v>30</v>
      </c>
      <c r="X96" s="22">
        <f t="shared" si="53"/>
        <v>95</v>
      </c>
      <c r="Y96" s="22">
        <f>Stacjonarne!Y96</f>
        <v>4</v>
      </c>
      <c r="Z96" s="22" t="str">
        <f>Stacjonarne!Z96</f>
        <v>RR</v>
      </c>
    </row>
    <row r="97" spans="1:26" s="97" customFormat="1" ht="22.5" x14ac:dyDescent="0.25">
      <c r="A97" s="63">
        <v>12</v>
      </c>
      <c r="B97" s="92" t="str">
        <f>Stacjonarne!B97</f>
        <v>Projektowanie usług związanych z aktywnością w środowisku wodnym</v>
      </c>
      <c r="C97" s="25">
        <f t="shared" si="50"/>
        <v>9</v>
      </c>
      <c r="D97" s="25">
        <f t="shared" si="50"/>
        <v>9</v>
      </c>
      <c r="E97" s="26">
        <f t="shared" si="51"/>
        <v>18</v>
      </c>
      <c r="F97" s="27"/>
      <c r="G97" s="55">
        <f t="shared" si="54"/>
        <v>32</v>
      </c>
      <c r="H97" s="63"/>
      <c r="I97" s="2"/>
      <c r="J97" s="93"/>
      <c r="K97" s="2"/>
      <c r="L97" s="2"/>
      <c r="M97" s="47">
        <f>Stacjonarne!M97</f>
        <v>0</v>
      </c>
      <c r="N97" s="63"/>
      <c r="O97" s="2"/>
      <c r="P97" s="93">
        <f>Stacjonarne!P97</f>
        <v>0</v>
      </c>
      <c r="Q97" s="29">
        <f>(Stacjonarne!Q97/100)*60</f>
        <v>9</v>
      </c>
      <c r="R97" s="29">
        <f>(Stacjonarne!R97/100)*60</f>
        <v>9</v>
      </c>
      <c r="S97" s="31">
        <f>Stacjonarne!S97</f>
        <v>2</v>
      </c>
      <c r="T97" s="32" t="str">
        <f>Stacjonarne!T97</f>
        <v>W1</v>
      </c>
      <c r="U97" s="22">
        <f t="shared" si="52"/>
        <v>2</v>
      </c>
      <c r="V97" s="15">
        <f t="shared" si="5"/>
        <v>50</v>
      </c>
      <c r="W97" s="22">
        <f t="shared" si="55"/>
        <v>18</v>
      </c>
      <c r="X97" s="22">
        <f t="shared" si="53"/>
        <v>32</v>
      </c>
      <c r="Y97" s="22">
        <f>Stacjonarne!Y97</f>
        <v>4</v>
      </c>
      <c r="Z97" s="22" t="str">
        <f>Stacjonarne!Z97</f>
        <v>RR</v>
      </c>
    </row>
    <row r="98" spans="1:26" s="97" customFormat="1" x14ac:dyDescent="0.25">
      <c r="A98" s="63"/>
      <c r="B98" s="98"/>
      <c r="C98" s="25">
        <f t="shared" si="50"/>
        <v>0</v>
      </c>
      <c r="D98" s="25">
        <f t="shared" si="50"/>
        <v>0</v>
      </c>
      <c r="E98" s="26">
        <f t="shared" si="51"/>
        <v>0</v>
      </c>
      <c r="F98" s="27"/>
      <c r="G98" s="55">
        <f>X98</f>
        <v>0</v>
      </c>
      <c r="H98" s="63"/>
      <c r="I98" s="2"/>
      <c r="J98" s="93"/>
      <c r="K98" s="2"/>
      <c r="L98" s="2"/>
      <c r="M98" s="47">
        <f>Stacjonarne!M98</f>
        <v>0</v>
      </c>
      <c r="N98" s="63"/>
      <c r="O98" s="2"/>
      <c r="P98" s="93">
        <f>Stacjonarne!P98</f>
        <v>0</v>
      </c>
      <c r="Q98" s="2"/>
      <c r="R98" s="2"/>
      <c r="S98" s="31">
        <f>Stacjonarne!S98</f>
        <v>0</v>
      </c>
      <c r="T98" s="32"/>
      <c r="U98" s="22">
        <f t="shared" si="52"/>
        <v>0</v>
      </c>
      <c r="V98" s="15">
        <f t="shared" si="5"/>
        <v>0</v>
      </c>
      <c r="W98" s="22">
        <f>E98</f>
        <v>0</v>
      </c>
      <c r="X98" s="22">
        <f t="shared" si="53"/>
        <v>0</v>
      </c>
      <c r="Y98" s="22">
        <f>Stacjonarne!Y98</f>
        <v>0</v>
      </c>
      <c r="Z98" s="22" t="str">
        <f>Stacjonarne!Z98</f>
        <v>RR</v>
      </c>
    </row>
    <row r="99" spans="1:26" x14ac:dyDescent="0.25">
      <c r="A99" s="100"/>
      <c r="B99" s="101" t="s">
        <v>17</v>
      </c>
      <c r="C99" s="26">
        <f>SUM(C86:C98)</f>
        <v>78</v>
      </c>
      <c r="D99" s="34">
        <f>SUM(D86:D98)</f>
        <v>135</v>
      </c>
      <c r="E99" s="26">
        <f t="shared" si="51"/>
        <v>213</v>
      </c>
      <c r="F99" s="102"/>
      <c r="G99" s="34">
        <f>SUM(G86:G98)</f>
        <v>612</v>
      </c>
      <c r="H99" s="63">
        <f t="shared" ref="H99:S99" si="56">SUM(H86:H98)</f>
        <v>0</v>
      </c>
      <c r="I99" s="2">
        <f t="shared" si="56"/>
        <v>0</v>
      </c>
      <c r="J99" s="120">
        <f t="shared" si="56"/>
        <v>0</v>
      </c>
      <c r="K99" s="2">
        <f t="shared" si="56"/>
        <v>33</v>
      </c>
      <c r="L99" s="2">
        <f t="shared" si="56"/>
        <v>63</v>
      </c>
      <c r="M99" s="121">
        <f t="shared" si="56"/>
        <v>13</v>
      </c>
      <c r="N99" s="63">
        <f t="shared" si="56"/>
        <v>27</v>
      </c>
      <c r="O99" s="2">
        <f t="shared" si="56"/>
        <v>30</v>
      </c>
      <c r="P99" s="120">
        <f t="shared" si="56"/>
        <v>12</v>
      </c>
      <c r="Q99" s="2">
        <f t="shared" si="56"/>
        <v>18</v>
      </c>
      <c r="R99" s="2">
        <f t="shared" si="56"/>
        <v>42</v>
      </c>
      <c r="S99" s="121">
        <f t="shared" si="56"/>
        <v>8</v>
      </c>
      <c r="T99" s="32"/>
      <c r="U99" s="117">
        <f>SUM(U86:U98)</f>
        <v>33</v>
      </c>
      <c r="V99" s="121">
        <f>SUM(V86:V98)</f>
        <v>825</v>
      </c>
      <c r="W99" s="121">
        <f>SUM(W86:W98)</f>
        <v>213</v>
      </c>
      <c r="X99" s="121">
        <f>SUM(X86:X98)</f>
        <v>612</v>
      </c>
      <c r="Y99" s="22">
        <f>Stacjonarne!Y99</f>
        <v>0</v>
      </c>
      <c r="Z99" s="22">
        <f>Stacjonarne!Z99</f>
        <v>0</v>
      </c>
    </row>
    <row r="100" spans="1:26" ht="15.75" thickBot="1" x14ac:dyDescent="0.3">
      <c r="A100" s="126"/>
      <c r="B100" s="105" t="s">
        <v>14</v>
      </c>
      <c r="C100" s="170">
        <f>C48+C99</f>
        <v>306</v>
      </c>
      <c r="D100" s="170">
        <f>D48+D99</f>
        <v>306</v>
      </c>
      <c r="E100" s="170">
        <f>E15+E31+E34+E38+E44+E47+E99</f>
        <v>612</v>
      </c>
      <c r="F100" s="26"/>
      <c r="G100" s="26">
        <f t="shared" ref="G100:S100" si="57">G15+G31+G34+G38+G44+G47+G99</f>
        <v>2388</v>
      </c>
      <c r="H100" s="35">
        <f t="shared" si="57"/>
        <v>141</v>
      </c>
      <c r="I100" s="26">
        <f t="shared" si="57"/>
        <v>78</v>
      </c>
      <c r="J100" s="26">
        <f t="shared" si="57"/>
        <v>30</v>
      </c>
      <c r="K100" s="26">
        <f t="shared" si="57"/>
        <v>72</v>
      </c>
      <c r="L100" s="26">
        <f t="shared" si="57"/>
        <v>99</v>
      </c>
      <c r="M100" s="36">
        <f t="shared" si="57"/>
        <v>30</v>
      </c>
      <c r="N100" s="35">
        <f t="shared" si="57"/>
        <v>60</v>
      </c>
      <c r="O100" s="26">
        <f t="shared" si="57"/>
        <v>72</v>
      </c>
      <c r="P100" s="26">
        <f t="shared" si="57"/>
        <v>30</v>
      </c>
      <c r="Q100" s="26">
        <f t="shared" si="57"/>
        <v>33</v>
      </c>
      <c r="R100" s="26">
        <f t="shared" si="57"/>
        <v>57</v>
      </c>
      <c r="S100" s="36">
        <f t="shared" si="57"/>
        <v>30</v>
      </c>
      <c r="T100" s="32"/>
      <c r="U100" s="38">
        <f>U15+U31+U34+U38+U44+U47+U99</f>
        <v>120</v>
      </c>
      <c r="V100" s="26">
        <f>V15+V31+V34+V38+V44+V47+V99</f>
        <v>3000</v>
      </c>
      <c r="W100" s="26">
        <f>W15+W31+W34+W38+W44+W47+W99</f>
        <v>612</v>
      </c>
      <c r="X100" s="26">
        <f>X15+X31+X34+X38+X44+X47+X99</f>
        <v>2388</v>
      </c>
      <c r="Y100" s="22">
        <f>Stacjonarne!Y100</f>
        <v>0</v>
      </c>
      <c r="Z100" s="22">
        <f>Stacjonarne!Z100</f>
        <v>0</v>
      </c>
    </row>
    <row r="101" spans="1:26" ht="15.75" thickBot="1" x14ac:dyDescent="0.3">
      <c r="A101" s="106"/>
      <c r="B101" s="26"/>
      <c r="C101" s="26"/>
      <c r="D101" s="26"/>
      <c r="E101" s="26"/>
      <c r="F101" s="107"/>
      <c r="G101" s="27"/>
      <c r="H101" s="151">
        <f>H100+I100</f>
        <v>219</v>
      </c>
      <c r="I101" s="109"/>
      <c r="J101" s="110"/>
      <c r="K101" s="151">
        <f>K100+L100</f>
        <v>171</v>
      </c>
      <c r="L101" s="109"/>
      <c r="M101" s="110"/>
      <c r="N101" s="151">
        <f>N100+O100</f>
        <v>132</v>
      </c>
      <c r="O101" s="109"/>
      <c r="P101" s="110"/>
      <c r="Q101" s="151">
        <f>Q100+R100</f>
        <v>90</v>
      </c>
      <c r="R101" s="109"/>
      <c r="S101" s="112"/>
      <c r="T101" s="32"/>
      <c r="U101" s="22"/>
      <c r="V101" s="15"/>
      <c r="W101" s="22"/>
      <c r="X101" s="22"/>
      <c r="Y101" s="22">
        <f>Stacjonarne!Y101</f>
        <v>0</v>
      </c>
      <c r="Z101" s="22">
        <f>Stacjonarne!Z101</f>
        <v>0</v>
      </c>
    </row>
    <row r="102" spans="1:26" x14ac:dyDescent="0.25">
      <c r="A102" s="195" t="s">
        <v>30</v>
      </c>
      <c r="B102" s="196"/>
      <c r="C102" s="113">
        <f>C100/E100</f>
        <v>0.5</v>
      </c>
      <c r="D102" s="113">
        <f>D100/E100</f>
        <v>0.5</v>
      </c>
      <c r="E102" s="27"/>
      <c r="F102" s="107"/>
      <c r="G102" s="27"/>
      <c r="H102" s="108"/>
      <c r="I102" s="109"/>
      <c r="J102" s="110"/>
      <c r="K102" s="109"/>
      <c r="L102" s="109"/>
      <c r="M102" s="111"/>
      <c r="N102" s="108"/>
      <c r="O102" s="109"/>
      <c r="P102" s="110"/>
      <c r="Q102" s="109"/>
      <c r="R102" s="109"/>
      <c r="S102" s="112"/>
      <c r="T102" s="32"/>
      <c r="U102" s="22"/>
      <c r="V102" s="15"/>
      <c r="W102" s="22"/>
      <c r="X102" s="22"/>
      <c r="Y102" s="22">
        <f>Stacjonarne!Y102</f>
        <v>0</v>
      </c>
      <c r="Z102" s="22">
        <f>Stacjonarne!Z102</f>
        <v>0</v>
      </c>
    </row>
    <row r="103" spans="1:26" x14ac:dyDescent="0.25">
      <c r="A103" s="126"/>
      <c r="B103" s="127"/>
      <c r="C103" s="119"/>
      <c r="D103" s="119"/>
      <c r="E103" s="27"/>
      <c r="F103" s="107"/>
      <c r="G103" s="27"/>
      <c r="H103" s="108"/>
      <c r="I103" s="109"/>
      <c r="J103" s="110"/>
      <c r="K103" s="109"/>
      <c r="L103" s="109"/>
      <c r="M103" s="111"/>
      <c r="N103" s="108"/>
      <c r="O103" s="109"/>
      <c r="P103" s="110"/>
      <c r="Q103" s="109"/>
      <c r="R103" s="109"/>
      <c r="S103" s="112"/>
      <c r="T103" s="32"/>
      <c r="U103" s="22"/>
      <c r="V103" s="15"/>
      <c r="W103" s="22"/>
      <c r="X103" s="22"/>
      <c r="Y103" s="22">
        <f>Stacjonarne!Y103</f>
        <v>0</v>
      </c>
      <c r="Z103" s="22">
        <f>Stacjonarne!Z103</f>
        <v>0</v>
      </c>
    </row>
    <row r="104" spans="1:26" x14ac:dyDescent="0.25">
      <c r="A104" s="106"/>
      <c r="B104" s="122" t="s">
        <v>35</v>
      </c>
      <c r="C104" s="27"/>
      <c r="D104" s="27"/>
      <c r="E104" s="27"/>
      <c r="F104" s="107"/>
      <c r="G104" s="27"/>
      <c r="H104" s="88"/>
      <c r="I104" s="89"/>
      <c r="J104" s="89"/>
      <c r="K104" s="89"/>
      <c r="L104" s="89"/>
      <c r="M104" s="90"/>
      <c r="N104" s="88"/>
      <c r="O104" s="89"/>
      <c r="P104" s="89"/>
      <c r="Q104" s="89"/>
      <c r="R104" s="89"/>
      <c r="S104" s="90"/>
      <c r="T104" s="32"/>
      <c r="U104" s="22"/>
      <c r="V104" s="15"/>
      <c r="W104" s="22"/>
      <c r="X104" s="22"/>
      <c r="Y104" s="22">
        <f>Stacjonarne!Y104</f>
        <v>0</v>
      </c>
      <c r="Z104" s="22">
        <f>Stacjonarne!Z104</f>
        <v>0</v>
      </c>
    </row>
    <row r="105" spans="1:26" s="97" customFormat="1" x14ac:dyDescent="0.25">
      <c r="A105" s="63">
        <v>1</v>
      </c>
      <c r="B105" s="92" t="s">
        <v>79</v>
      </c>
      <c r="C105" s="25">
        <f t="shared" ref="C105:D120" si="58">H105+K105+N105+Q105</f>
        <v>9</v>
      </c>
      <c r="D105" s="25">
        <f t="shared" si="58"/>
        <v>12</v>
      </c>
      <c r="E105" s="26">
        <f t="shared" ref="E105:E120" si="59">SUM(C105:D105)</f>
        <v>21</v>
      </c>
      <c r="F105" s="27"/>
      <c r="G105" s="99">
        <f>X105</f>
        <v>54</v>
      </c>
      <c r="H105" s="63"/>
      <c r="I105" s="2"/>
      <c r="J105" s="93"/>
      <c r="K105" s="29">
        <f>(Stacjonarne!K105/100)*60</f>
        <v>9</v>
      </c>
      <c r="L105" s="29">
        <f>(Stacjonarne!L105/100)*60</f>
        <v>12</v>
      </c>
      <c r="M105" s="47">
        <f>Stacjonarne!M105</f>
        <v>3</v>
      </c>
      <c r="N105" s="94"/>
      <c r="O105" s="96"/>
      <c r="P105" s="93"/>
      <c r="Q105" s="96"/>
      <c r="R105" s="96"/>
      <c r="S105" s="31"/>
      <c r="T105" s="32" t="str">
        <f>Stacjonarne!T105</f>
        <v>W-1</v>
      </c>
      <c r="U105" s="22">
        <f t="shared" ref="U105:U120" si="60">J105+M105+P105+S105</f>
        <v>3</v>
      </c>
      <c r="V105" s="15">
        <f t="shared" si="5"/>
        <v>75</v>
      </c>
      <c r="W105" s="22">
        <f>E105</f>
        <v>21</v>
      </c>
      <c r="X105" s="22">
        <f t="shared" ref="X105:X120" si="61">V105-W105</f>
        <v>54</v>
      </c>
      <c r="Y105" s="22">
        <f>Stacjonarne!Y105</f>
        <v>2</v>
      </c>
      <c r="Z105" s="22" t="str">
        <f>Stacjonarne!Z105</f>
        <v>TO</v>
      </c>
    </row>
    <row r="106" spans="1:26" s="97" customFormat="1" x14ac:dyDescent="0.25">
      <c r="A106" s="63">
        <v>2</v>
      </c>
      <c r="B106" s="92" t="s">
        <v>75</v>
      </c>
      <c r="C106" s="25">
        <f t="shared" si="58"/>
        <v>0</v>
      </c>
      <c r="D106" s="25">
        <f t="shared" si="58"/>
        <v>9</v>
      </c>
      <c r="E106" s="26">
        <f t="shared" si="59"/>
        <v>9</v>
      </c>
      <c r="F106" s="27"/>
      <c r="G106" s="99">
        <f t="shared" ref="G106:G120" si="62">X106</f>
        <v>16</v>
      </c>
      <c r="H106" s="63"/>
      <c r="I106" s="2"/>
      <c r="J106" s="93"/>
      <c r="K106" s="29">
        <f>(Stacjonarne!K106/100)*60</f>
        <v>0</v>
      </c>
      <c r="L106" s="29">
        <f>(Stacjonarne!L106/100)*60</f>
        <v>9</v>
      </c>
      <c r="M106" s="47">
        <f>Stacjonarne!M106</f>
        <v>1</v>
      </c>
      <c r="N106" s="63"/>
      <c r="O106" s="2"/>
      <c r="P106" s="93"/>
      <c r="Q106" s="96"/>
      <c r="R106" s="96"/>
      <c r="S106" s="31"/>
      <c r="T106" s="32" t="str">
        <f>Stacjonarne!T106</f>
        <v>W-9</v>
      </c>
      <c r="U106" s="22">
        <f t="shared" si="60"/>
        <v>1</v>
      </c>
      <c r="V106" s="15">
        <f t="shared" si="5"/>
        <v>25</v>
      </c>
      <c r="W106" s="22">
        <f>E106</f>
        <v>9</v>
      </c>
      <c r="X106" s="22">
        <f t="shared" si="61"/>
        <v>16</v>
      </c>
      <c r="Y106" s="22">
        <f>Stacjonarne!Y106</f>
        <v>2</v>
      </c>
      <c r="Z106" s="22" t="str">
        <f>Stacjonarne!Z106</f>
        <v>TO</v>
      </c>
    </row>
    <row r="107" spans="1:26" s="97" customFormat="1" ht="23.25" customHeight="1" x14ac:dyDescent="0.25">
      <c r="A107" s="63">
        <v>3</v>
      </c>
      <c r="B107" s="92" t="s">
        <v>80</v>
      </c>
      <c r="C107" s="25">
        <f t="shared" si="58"/>
        <v>12</v>
      </c>
      <c r="D107" s="25">
        <f t="shared" si="58"/>
        <v>12</v>
      </c>
      <c r="E107" s="26">
        <f t="shared" si="59"/>
        <v>24</v>
      </c>
      <c r="F107" s="27" t="s">
        <v>53</v>
      </c>
      <c r="G107" s="99">
        <f t="shared" si="62"/>
        <v>51</v>
      </c>
      <c r="H107" s="63"/>
      <c r="I107" s="2"/>
      <c r="J107" s="93"/>
      <c r="K107" s="29">
        <f>(Stacjonarne!K107/100)*60</f>
        <v>12</v>
      </c>
      <c r="L107" s="29">
        <f>(Stacjonarne!L107/100)*60</f>
        <v>12</v>
      </c>
      <c r="M107" s="47">
        <f>Stacjonarne!M107</f>
        <v>3</v>
      </c>
      <c r="N107" s="63"/>
      <c r="O107" s="2"/>
      <c r="P107" s="93"/>
      <c r="Q107" s="2"/>
      <c r="R107" s="2"/>
      <c r="S107" s="31"/>
      <c r="T107" s="32" t="str">
        <f>Stacjonarne!T107</f>
        <v>W-1</v>
      </c>
      <c r="U107" s="22">
        <f t="shared" si="60"/>
        <v>3</v>
      </c>
      <c r="V107" s="15">
        <f t="shared" si="5"/>
        <v>75</v>
      </c>
      <c r="W107" s="22">
        <f>E107</f>
        <v>24</v>
      </c>
      <c r="X107" s="22">
        <f t="shared" si="61"/>
        <v>51</v>
      </c>
      <c r="Y107" s="22">
        <f>Stacjonarne!Y107</f>
        <v>2</v>
      </c>
      <c r="Z107" s="22" t="str">
        <f>Stacjonarne!Z107</f>
        <v>TO</v>
      </c>
    </row>
    <row r="108" spans="1:26" s="97" customFormat="1" x14ac:dyDescent="0.25">
      <c r="A108" s="63">
        <v>4</v>
      </c>
      <c r="B108" s="92" t="s">
        <v>81</v>
      </c>
      <c r="C108" s="25">
        <f t="shared" si="58"/>
        <v>6</v>
      </c>
      <c r="D108" s="25">
        <f t="shared" si="58"/>
        <v>12</v>
      </c>
      <c r="E108" s="26">
        <f t="shared" si="59"/>
        <v>18</v>
      </c>
      <c r="F108" s="27"/>
      <c r="G108" s="99">
        <f t="shared" si="62"/>
        <v>32</v>
      </c>
      <c r="H108" s="63"/>
      <c r="I108" s="2"/>
      <c r="J108" s="93"/>
      <c r="K108" s="29">
        <f>(Stacjonarne!K108/100)*60</f>
        <v>6</v>
      </c>
      <c r="L108" s="29">
        <f>(Stacjonarne!L108/100)*60</f>
        <v>12</v>
      </c>
      <c r="M108" s="47">
        <f>Stacjonarne!M108</f>
        <v>2</v>
      </c>
      <c r="N108" s="63"/>
      <c r="O108" s="2"/>
      <c r="P108" s="93"/>
      <c r="Q108" s="2"/>
      <c r="R108" s="2"/>
      <c r="S108" s="31"/>
      <c r="T108" s="32" t="str">
        <f>Stacjonarne!T108</f>
        <v>S-2</v>
      </c>
      <c r="U108" s="22">
        <f t="shared" si="60"/>
        <v>2</v>
      </c>
      <c r="V108" s="15">
        <f t="shared" si="5"/>
        <v>50</v>
      </c>
      <c r="W108" s="22">
        <f t="shared" ref="W108:W119" si="63">E108</f>
        <v>18</v>
      </c>
      <c r="X108" s="22">
        <f t="shared" si="61"/>
        <v>32</v>
      </c>
      <c r="Y108" s="22">
        <f>Stacjonarne!Y108</f>
        <v>2</v>
      </c>
      <c r="Z108" s="22" t="str">
        <f>Stacjonarne!Z108</f>
        <v>TO</v>
      </c>
    </row>
    <row r="109" spans="1:26" s="97" customFormat="1" x14ac:dyDescent="0.25">
      <c r="A109" s="63">
        <v>5</v>
      </c>
      <c r="B109" s="92" t="s">
        <v>82</v>
      </c>
      <c r="C109" s="25">
        <f t="shared" si="58"/>
        <v>6</v>
      </c>
      <c r="D109" s="25">
        <f t="shared" si="58"/>
        <v>9</v>
      </c>
      <c r="E109" s="26">
        <f t="shared" si="59"/>
        <v>15</v>
      </c>
      <c r="F109" s="27"/>
      <c r="G109" s="99">
        <f t="shared" si="62"/>
        <v>35</v>
      </c>
      <c r="H109" s="63"/>
      <c r="I109" s="2"/>
      <c r="J109" s="93"/>
      <c r="K109" s="29">
        <f>(Stacjonarne!K109/100)*60</f>
        <v>6</v>
      </c>
      <c r="L109" s="29">
        <f>(Stacjonarne!L109/100)*60</f>
        <v>9</v>
      </c>
      <c r="M109" s="47">
        <f>Stacjonarne!M109</f>
        <v>2</v>
      </c>
      <c r="N109" s="63"/>
      <c r="O109" s="2"/>
      <c r="P109" s="93"/>
      <c r="Q109" s="2"/>
      <c r="R109" s="2"/>
      <c r="S109" s="31"/>
      <c r="T109" s="32" t="str">
        <f>Stacjonarne!T109</f>
        <v>W-1</v>
      </c>
      <c r="U109" s="22">
        <f t="shared" si="60"/>
        <v>2</v>
      </c>
      <c r="V109" s="15">
        <f t="shared" si="5"/>
        <v>50</v>
      </c>
      <c r="W109" s="22">
        <f t="shared" si="63"/>
        <v>15</v>
      </c>
      <c r="X109" s="22">
        <f t="shared" si="61"/>
        <v>35</v>
      </c>
      <c r="Y109" s="22">
        <f>Stacjonarne!Y109</f>
        <v>2</v>
      </c>
      <c r="Z109" s="22" t="str">
        <f>Stacjonarne!Z109</f>
        <v>TO</v>
      </c>
    </row>
    <row r="110" spans="1:26" s="97" customFormat="1" x14ac:dyDescent="0.25">
      <c r="A110" s="63">
        <v>6</v>
      </c>
      <c r="B110" s="92" t="s">
        <v>83</v>
      </c>
      <c r="C110" s="25">
        <f t="shared" si="58"/>
        <v>9</v>
      </c>
      <c r="D110" s="25">
        <f t="shared" si="58"/>
        <v>6</v>
      </c>
      <c r="E110" s="26">
        <f t="shared" si="59"/>
        <v>15</v>
      </c>
      <c r="F110" s="27"/>
      <c r="G110" s="99">
        <f t="shared" si="62"/>
        <v>35</v>
      </c>
      <c r="H110" s="63"/>
      <c r="I110" s="2"/>
      <c r="J110" s="93"/>
      <c r="K110" s="29">
        <f>(Stacjonarne!K110/100)*60</f>
        <v>9</v>
      </c>
      <c r="L110" s="29">
        <f>(Stacjonarne!L110/100)*60</f>
        <v>6</v>
      </c>
      <c r="M110" s="47">
        <f>Stacjonarne!M110</f>
        <v>2</v>
      </c>
      <c r="N110" s="63"/>
      <c r="O110" s="2"/>
      <c r="P110" s="93"/>
      <c r="Q110" s="2"/>
      <c r="R110" s="2"/>
      <c r="S110" s="31"/>
      <c r="T110" s="32" t="str">
        <f>Stacjonarne!T110</f>
        <v>W-1</v>
      </c>
      <c r="U110" s="22">
        <f t="shared" si="60"/>
        <v>2</v>
      </c>
      <c r="V110" s="15">
        <f t="shared" si="5"/>
        <v>50</v>
      </c>
      <c r="W110" s="22">
        <f t="shared" si="63"/>
        <v>15</v>
      </c>
      <c r="X110" s="22">
        <f t="shared" si="61"/>
        <v>35</v>
      </c>
      <c r="Y110" s="22">
        <f>Stacjonarne!Y110</f>
        <v>2</v>
      </c>
      <c r="Z110" s="22" t="str">
        <f>Stacjonarne!Z110</f>
        <v>TO</v>
      </c>
    </row>
    <row r="111" spans="1:26" s="97" customFormat="1" ht="22.5" x14ac:dyDescent="0.25">
      <c r="A111" s="63">
        <v>7</v>
      </c>
      <c r="B111" s="92" t="s">
        <v>84</v>
      </c>
      <c r="C111" s="25">
        <f t="shared" si="58"/>
        <v>6</v>
      </c>
      <c r="D111" s="25">
        <f t="shared" si="58"/>
        <v>12</v>
      </c>
      <c r="E111" s="26">
        <f t="shared" si="59"/>
        <v>18</v>
      </c>
      <c r="F111" s="27"/>
      <c r="G111" s="99">
        <f t="shared" si="62"/>
        <v>57</v>
      </c>
      <c r="H111" s="63"/>
      <c r="I111" s="2"/>
      <c r="J111" s="93"/>
      <c r="K111" s="2"/>
      <c r="L111" s="2"/>
      <c r="M111" s="31"/>
      <c r="N111" s="23">
        <f>(Stacjonarne!N111/100)*60</f>
        <v>6</v>
      </c>
      <c r="O111" s="29">
        <f>(Stacjonarne!O111/100)*60</f>
        <v>12</v>
      </c>
      <c r="P111" s="30">
        <f>Stacjonarne!P111</f>
        <v>3</v>
      </c>
      <c r="Q111" s="2"/>
      <c r="R111" s="2"/>
      <c r="S111" s="31"/>
      <c r="T111" s="32" t="str">
        <f>Stacjonarne!T111</f>
        <v>W-1</v>
      </c>
      <c r="U111" s="22">
        <f t="shared" si="60"/>
        <v>3</v>
      </c>
      <c r="V111" s="15">
        <f t="shared" si="5"/>
        <v>75</v>
      </c>
      <c r="W111" s="22">
        <f t="shared" si="63"/>
        <v>18</v>
      </c>
      <c r="X111" s="22">
        <f t="shared" si="61"/>
        <v>57</v>
      </c>
      <c r="Y111" s="22">
        <f>Stacjonarne!Y111</f>
        <v>3</v>
      </c>
      <c r="Z111" s="22" t="str">
        <f>Stacjonarne!Z111</f>
        <v>TO</v>
      </c>
    </row>
    <row r="112" spans="1:26" s="97" customFormat="1" x14ac:dyDescent="0.25">
      <c r="A112" s="63">
        <v>8</v>
      </c>
      <c r="B112" s="92" t="s">
        <v>85</v>
      </c>
      <c r="C112" s="25">
        <f t="shared" si="58"/>
        <v>3</v>
      </c>
      <c r="D112" s="25">
        <f t="shared" si="58"/>
        <v>15</v>
      </c>
      <c r="E112" s="26">
        <f t="shared" si="59"/>
        <v>18</v>
      </c>
      <c r="F112" s="27" t="s">
        <v>53</v>
      </c>
      <c r="G112" s="99">
        <f t="shared" si="62"/>
        <v>57</v>
      </c>
      <c r="H112" s="63"/>
      <c r="I112" s="2"/>
      <c r="J112" s="93"/>
      <c r="K112" s="2"/>
      <c r="L112" s="2"/>
      <c r="M112" s="31"/>
      <c r="N112" s="23">
        <f>(Stacjonarne!N112/100)*60</f>
        <v>3</v>
      </c>
      <c r="O112" s="29">
        <f>(Stacjonarne!O112/100)*60</f>
        <v>15</v>
      </c>
      <c r="P112" s="30">
        <f>Stacjonarne!P112</f>
        <v>3</v>
      </c>
      <c r="Q112" s="2"/>
      <c r="R112" s="2"/>
      <c r="S112" s="31"/>
      <c r="T112" s="32" t="str">
        <f>Stacjonarne!T112</f>
        <v>W-1</v>
      </c>
      <c r="U112" s="22">
        <f t="shared" si="60"/>
        <v>3</v>
      </c>
      <c r="V112" s="15">
        <f t="shared" si="5"/>
        <v>75</v>
      </c>
      <c r="W112" s="22">
        <f t="shared" si="63"/>
        <v>18</v>
      </c>
      <c r="X112" s="22">
        <f t="shared" si="61"/>
        <v>57</v>
      </c>
      <c r="Y112" s="22">
        <f>Stacjonarne!Y112</f>
        <v>3</v>
      </c>
      <c r="Z112" s="22" t="str">
        <f>Stacjonarne!Z112</f>
        <v>TO</v>
      </c>
    </row>
    <row r="113" spans="1:26" s="97" customFormat="1" ht="22.5" x14ac:dyDescent="0.25">
      <c r="A113" s="63">
        <v>9</v>
      </c>
      <c r="B113" s="92" t="s">
        <v>86</v>
      </c>
      <c r="C113" s="25">
        <f t="shared" si="58"/>
        <v>6</v>
      </c>
      <c r="D113" s="25">
        <f t="shared" si="58"/>
        <v>6</v>
      </c>
      <c r="E113" s="26">
        <f t="shared" si="59"/>
        <v>12</v>
      </c>
      <c r="F113" s="27"/>
      <c r="G113" s="99">
        <f t="shared" si="62"/>
        <v>38</v>
      </c>
      <c r="H113" s="63"/>
      <c r="I113" s="2"/>
      <c r="J113" s="93"/>
      <c r="K113" s="2"/>
      <c r="L113" s="2"/>
      <c r="M113" s="31"/>
      <c r="N113" s="23">
        <f>(Stacjonarne!N113/100)*60</f>
        <v>6</v>
      </c>
      <c r="O113" s="29">
        <f>(Stacjonarne!O113/100)*60</f>
        <v>6</v>
      </c>
      <c r="P113" s="30">
        <f>Stacjonarne!P113</f>
        <v>2</v>
      </c>
      <c r="Q113" s="2"/>
      <c r="R113" s="2"/>
      <c r="S113" s="31"/>
      <c r="T113" s="32" t="str">
        <f>Stacjonarne!T113</f>
        <v>W-1</v>
      </c>
      <c r="U113" s="22">
        <f t="shared" si="60"/>
        <v>2</v>
      </c>
      <c r="V113" s="15">
        <f t="shared" si="5"/>
        <v>50</v>
      </c>
      <c r="W113" s="22">
        <f t="shared" si="63"/>
        <v>12</v>
      </c>
      <c r="X113" s="22">
        <f t="shared" si="61"/>
        <v>38</v>
      </c>
      <c r="Y113" s="22">
        <f>Stacjonarne!Y113</f>
        <v>3</v>
      </c>
      <c r="Z113" s="22" t="str">
        <f>Stacjonarne!Z113</f>
        <v>TO</v>
      </c>
    </row>
    <row r="114" spans="1:26" s="97" customFormat="1" x14ac:dyDescent="0.25">
      <c r="A114" s="63">
        <v>10</v>
      </c>
      <c r="B114" s="92" t="s">
        <v>87</v>
      </c>
      <c r="C114" s="25">
        <f t="shared" si="58"/>
        <v>3</v>
      </c>
      <c r="D114" s="25">
        <f t="shared" si="58"/>
        <v>9</v>
      </c>
      <c r="E114" s="26">
        <f t="shared" si="59"/>
        <v>12</v>
      </c>
      <c r="F114" s="27"/>
      <c r="G114" s="99">
        <f t="shared" si="62"/>
        <v>38</v>
      </c>
      <c r="H114" s="63"/>
      <c r="I114" s="2"/>
      <c r="J114" s="93"/>
      <c r="K114" s="2"/>
      <c r="L114" s="2"/>
      <c r="M114" s="31"/>
      <c r="N114" s="23">
        <f>(Stacjonarne!N114/100)*60</f>
        <v>3</v>
      </c>
      <c r="O114" s="29">
        <f>(Stacjonarne!O114/100)*60</f>
        <v>9</v>
      </c>
      <c r="P114" s="30">
        <f>Stacjonarne!P114</f>
        <v>2</v>
      </c>
      <c r="Q114" s="2"/>
      <c r="R114" s="2"/>
      <c r="S114" s="31"/>
      <c r="T114" s="32" t="str">
        <f>Stacjonarne!T114</f>
        <v>S-2</v>
      </c>
      <c r="U114" s="22">
        <f t="shared" si="60"/>
        <v>2</v>
      </c>
      <c r="V114" s="15">
        <f t="shared" si="5"/>
        <v>50</v>
      </c>
      <c r="W114" s="22">
        <f t="shared" si="63"/>
        <v>12</v>
      </c>
      <c r="X114" s="22">
        <f t="shared" si="61"/>
        <v>38</v>
      </c>
      <c r="Y114" s="22">
        <f>Stacjonarne!Y114</f>
        <v>3</v>
      </c>
      <c r="Z114" s="22" t="str">
        <f>Stacjonarne!Z114</f>
        <v>TO</v>
      </c>
    </row>
    <row r="115" spans="1:26" s="97" customFormat="1" x14ac:dyDescent="0.25">
      <c r="A115" s="63">
        <v>11</v>
      </c>
      <c r="B115" s="92" t="s">
        <v>88</v>
      </c>
      <c r="C115" s="25">
        <f t="shared" si="58"/>
        <v>3</v>
      </c>
      <c r="D115" s="25">
        <f t="shared" si="58"/>
        <v>6</v>
      </c>
      <c r="E115" s="26">
        <f t="shared" si="59"/>
        <v>9</v>
      </c>
      <c r="F115" s="27"/>
      <c r="G115" s="99">
        <f t="shared" si="62"/>
        <v>41</v>
      </c>
      <c r="H115" s="63"/>
      <c r="I115" s="2"/>
      <c r="J115" s="93"/>
      <c r="K115" s="2"/>
      <c r="L115" s="2"/>
      <c r="M115" s="115"/>
      <c r="N115" s="23">
        <f>(Stacjonarne!N115/100)*60</f>
        <v>3</v>
      </c>
      <c r="O115" s="29">
        <f>(Stacjonarne!O115/100)*60</f>
        <v>6</v>
      </c>
      <c r="P115" s="30">
        <f>Stacjonarne!P115</f>
        <v>2</v>
      </c>
      <c r="Q115" s="2"/>
      <c r="R115" s="2"/>
      <c r="S115" s="31"/>
      <c r="T115" s="32" t="str">
        <f>Stacjonarne!T115</f>
        <v>W-2</v>
      </c>
      <c r="U115" s="22">
        <f t="shared" si="60"/>
        <v>2</v>
      </c>
      <c r="V115" s="15">
        <f t="shared" si="5"/>
        <v>50</v>
      </c>
      <c r="W115" s="22">
        <f t="shared" si="63"/>
        <v>9</v>
      </c>
      <c r="X115" s="22">
        <f t="shared" si="61"/>
        <v>41</v>
      </c>
      <c r="Y115" s="22">
        <f>Stacjonarne!Y115</f>
        <v>3</v>
      </c>
      <c r="Z115" s="22" t="str">
        <f>Stacjonarne!Z115</f>
        <v>TO</v>
      </c>
    </row>
    <row r="116" spans="1:26" s="97" customFormat="1" x14ac:dyDescent="0.25">
      <c r="A116" s="63">
        <v>12</v>
      </c>
      <c r="B116" s="92" t="s">
        <v>89</v>
      </c>
      <c r="C116" s="25">
        <f t="shared" si="58"/>
        <v>0</v>
      </c>
      <c r="D116" s="25">
        <f t="shared" si="58"/>
        <v>9</v>
      </c>
      <c r="E116" s="26">
        <f t="shared" si="59"/>
        <v>9</v>
      </c>
      <c r="F116" s="27"/>
      <c r="G116" s="99">
        <f t="shared" si="62"/>
        <v>16</v>
      </c>
      <c r="H116" s="63"/>
      <c r="I116" s="2"/>
      <c r="J116" s="93"/>
      <c r="K116" s="2"/>
      <c r="L116" s="2"/>
      <c r="M116" s="115"/>
      <c r="N116" s="63"/>
      <c r="O116" s="2"/>
      <c r="P116" s="114"/>
      <c r="Q116" s="29">
        <f>(Stacjonarne!Q116/100)*60</f>
        <v>0</v>
      </c>
      <c r="R116" s="29">
        <f>(Stacjonarne!R116/100)*60</f>
        <v>9</v>
      </c>
      <c r="S116" s="47">
        <f>Stacjonarne!S116</f>
        <v>1</v>
      </c>
      <c r="T116" s="32" t="str">
        <f>Stacjonarne!T116</f>
        <v>S-2</v>
      </c>
      <c r="U116" s="22">
        <f t="shared" si="60"/>
        <v>1</v>
      </c>
      <c r="V116" s="15">
        <f t="shared" si="5"/>
        <v>25</v>
      </c>
      <c r="W116" s="22">
        <f t="shared" si="63"/>
        <v>9</v>
      </c>
      <c r="X116" s="22">
        <f t="shared" si="61"/>
        <v>16</v>
      </c>
      <c r="Y116" s="22">
        <f>Stacjonarne!Y116</f>
        <v>4</v>
      </c>
      <c r="Z116" s="22" t="str">
        <f>Stacjonarne!Z116</f>
        <v>TO</v>
      </c>
    </row>
    <row r="117" spans="1:26" s="97" customFormat="1" x14ac:dyDescent="0.25">
      <c r="A117" s="63">
        <v>13</v>
      </c>
      <c r="B117" s="92" t="s">
        <v>90</v>
      </c>
      <c r="C117" s="25">
        <f t="shared" si="58"/>
        <v>6</v>
      </c>
      <c r="D117" s="25">
        <f t="shared" si="58"/>
        <v>24</v>
      </c>
      <c r="E117" s="26">
        <f t="shared" si="59"/>
        <v>30</v>
      </c>
      <c r="F117" s="27"/>
      <c r="G117" s="99">
        <f t="shared" si="62"/>
        <v>45</v>
      </c>
      <c r="H117" s="63"/>
      <c r="I117" s="2"/>
      <c r="J117" s="93"/>
      <c r="K117" s="2"/>
      <c r="L117" s="2"/>
      <c r="M117" s="115"/>
      <c r="N117" s="63"/>
      <c r="O117" s="2"/>
      <c r="P117" s="114"/>
      <c r="Q117" s="29">
        <f>(Stacjonarne!Q117/100)*60</f>
        <v>6</v>
      </c>
      <c r="R117" s="29">
        <f>(Stacjonarne!R117/100)*60</f>
        <v>24</v>
      </c>
      <c r="S117" s="47">
        <f>Stacjonarne!S117</f>
        <v>3</v>
      </c>
      <c r="T117" s="32" t="str">
        <f>Stacjonarne!T117</f>
        <v>W-1</v>
      </c>
      <c r="U117" s="22">
        <f t="shared" si="60"/>
        <v>3</v>
      </c>
      <c r="V117" s="15">
        <f t="shared" si="5"/>
        <v>75</v>
      </c>
      <c r="W117" s="22">
        <f t="shared" si="63"/>
        <v>30</v>
      </c>
      <c r="X117" s="22">
        <f t="shared" si="61"/>
        <v>45</v>
      </c>
      <c r="Y117" s="22">
        <f>Stacjonarne!Y117</f>
        <v>4</v>
      </c>
      <c r="Z117" s="22" t="str">
        <f>Stacjonarne!Z117</f>
        <v>TO</v>
      </c>
    </row>
    <row r="118" spans="1:26" s="97" customFormat="1" ht="22.5" x14ac:dyDescent="0.25">
      <c r="A118" s="63">
        <v>14</v>
      </c>
      <c r="B118" s="92" t="s">
        <v>91</v>
      </c>
      <c r="C118" s="25">
        <f t="shared" si="58"/>
        <v>6</v>
      </c>
      <c r="D118" s="25">
        <f t="shared" si="58"/>
        <v>6</v>
      </c>
      <c r="E118" s="26">
        <f t="shared" si="59"/>
        <v>12</v>
      </c>
      <c r="F118" s="27"/>
      <c r="G118" s="99">
        <f t="shared" si="62"/>
        <v>63</v>
      </c>
      <c r="H118" s="63"/>
      <c r="I118" s="2"/>
      <c r="J118" s="93"/>
      <c r="K118" s="2"/>
      <c r="L118" s="2"/>
      <c r="M118" s="115"/>
      <c r="N118" s="63"/>
      <c r="O118" s="2"/>
      <c r="P118" s="114"/>
      <c r="Q118" s="29">
        <f>(Stacjonarne!Q118/100)*60</f>
        <v>6</v>
      </c>
      <c r="R118" s="29">
        <f>(Stacjonarne!R118/100)*60</f>
        <v>6</v>
      </c>
      <c r="S118" s="47">
        <f>Stacjonarne!S118</f>
        <v>3</v>
      </c>
      <c r="T118" s="32" t="str">
        <f>Stacjonarne!T118</f>
        <v>W-1</v>
      </c>
      <c r="U118" s="22">
        <f t="shared" si="60"/>
        <v>3</v>
      </c>
      <c r="V118" s="15">
        <f t="shared" si="5"/>
        <v>75</v>
      </c>
      <c r="W118" s="22">
        <f t="shared" si="63"/>
        <v>12</v>
      </c>
      <c r="X118" s="22">
        <f t="shared" si="61"/>
        <v>63</v>
      </c>
      <c r="Y118" s="22">
        <f>Stacjonarne!Y118</f>
        <v>4</v>
      </c>
      <c r="Z118" s="22" t="str">
        <f>Stacjonarne!Z118</f>
        <v>TO</v>
      </c>
    </row>
    <row r="119" spans="1:26" s="97" customFormat="1" ht="22.5" x14ac:dyDescent="0.25">
      <c r="A119" s="63">
        <v>15</v>
      </c>
      <c r="B119" s="92" t="s">
        <v>92</v>
      </c>
      <c r="C119" s="25">
        <f t="shared" si="58"/>
        <v>3</v>
      </c>
      <c r="D119" s="25">
        <f t="shared" si="58"/>
        <v>6</v>
      </c>
      <c r="E119" s="26">
        <f t="shared" si="59"/>
        <v>9</v>
      </c>
      <c r="F119" s="27"/>
      <c r="G119" s="99">
        <f t="shared" si="62"/>
        <v>16</v>
      </c>
      <c r="H119" s="63"/>
      <c r="I119" s="2"/>
      <c r="J119" s="93"/>
      <c r="K119" s="2"/>
      <c r="L119" s="2"/>
      <c r="M119" s="115"/>
      <c r="N119" s="63"/>
      <c r="O119" s="2"/>
      <c r="P119" s="114"/>
      <c r="Q119" s="29">
        <f>(Stacjonarne!Q119/100)*60</f>
        <v>3</v>
      </c>
      <c r="R119" s="29">
        <f>(Stacjonarne!R119/100)*60</f>
        <v>6</v>
      </c>
      <c r="S119" s="47">
        <f>Stacjonarne!S119</f>
        <v>1</v>
      </c>
      <c r="T119" s="32" t="str">
        <f>Stacjonarne!T119</f>
        <v>S-2</v>
      </c>
      <c r="U119" s="22">
        <f t="shared" si="60"/>
        <v>1</v>
      </c>
      <c r="V119" s="15">
        <f t="shared" si="5"/>
        <v>25</v>
      </c>
      <c r="W119" s="22">
        <f t="shared" si="63"/>
        <v>9</v>
      </c>
      <c r="X119" s="22">
        <f t="shared" si="61"/>
        <v>16</v>
      </c>
      <c r="Y119" s="22">
        <f>Stacjonarne!Y119</f>
        <v>4</v>
      </c>
      <c r="Z119" s="22" t="str">
        <f>Stacjonarne!Z119</f>
        <v>TO</v>
      </c>
    </row>
    <row r="120" spans="1:26" s="97" customFormat="1" x14ac:dyDescent="0.25">
      <c r="A120" s="63"/>
      <c r="B120" s="98"/>
      <c r="C120" s="25">
        <f t="shared" si="58"/>
        <v>0</v>
      </c>
      <c r="D120" s="25">
        <f t="shared" si="58"/>
        <v>0</v>
      </c>
      <c r="E120" s="26">
        <f t="shared" si="59"/>
        <v>0</v>
      </c>
      <c r="F120" s="27"/>
      <c r="G120" s="99">
        <f t="shared" si="62"/>
        <v>0</v>
      </c>
      <c r="H120" s="63"/>
      <c r="I120" s="2"/>
      <c r="J120" s="114"/>
      <c r="K120" s="2"/>
      <c r="L120" s="2"/>
      <c r="M120" s="115"/>
      <c r="N120" s="63"/>
      <c r="O120" s="2"/>
      <c r="P120" s="114"/>
      <c r="Q120" s="2"/>
      <c r="R120" s="2"/>
      <c r="S120" s="115"/>
      <c r="T120" s="32"/>
      <c r="U120" s="22">
        <f t="shared" si="60"/>
        <v>0</v>
      </c>
      <c r="V120" s="15">
        <f t="shared" si="5"/>
        <v>0</v>
      </c>
      <c r="W120" s="22">
        <f>E120</f>
        <v>0</v>
      </c>
      <c r="X120" s="22">
        <f t="shared" si="61"/>
        <v>0</v>
      </c>
      <c r="Y120" s="22">
        <f>Stacjonarne!Y120</f>
        <v>0</v>
      </c>
      <c r="Z120" s="22" t="str">
        <f>Stacjonarne!Z120</f>
        <v>TO</v>
      </c>
    </row>
    <row r="121" spans="1:26" x14ac:dyDescent="0.25">
      <c r="A121" s="100"/>
      <c r="B121" s="101" t="s">
        <v>17</v>
      </c>
      <c r="C121" s="26">
        <f>SUM(C105:C120)</f>
        <v>78</v>
      </c>
      <c r="D121" s="26">
        <f t="shared" ref="D121:X121" si="64">SUM(D105:D120)</f>
        <v>153</v>
      </c>
      <c r="E121" s="26">
        <f t="shared" si="64"/>
        <v>231</v>
      </c>
      <c r="F121" s="26"/>
      <c r="G121" s="34">
        <f t="shared" si="64"/>
        <v>594</v>
      </c>
      <c r="H121" s="35">
        <f t="shared" si="64"/>
        <v>0</v>
      </c>
      <c r="I121" s="26">
        <f t="shared" si="64"/>
        <v>0</v>
      </c>
      <c r="J121" s="26">
        <f t="shared" si="64"/>
        <v>0</v>
      </c>
      <c r="K121" s="26">
        <f t="shared" si="64"/>
        <v>42</v>
      </c>
      <c r="L121" s="26">
        <f t="shared" si="64"/>
        <v>60</v>
      </c>
      <c r="M121" s="36">
        <f t="shared" si="64"/>
        <v>13</v>
      </c>
      <c r="N121" s="35">
        <f t="shared" si="64"/>
        <v>21</v>
      </c>
      <c r="O121" s="26">
        <f t="shared" si="64"/>
        <v>48</v>
      </c>
      <c r="P121" s="26">
        <f t="shared" si="64"/>
        <v>12</v>
      </c>
      <c r="Q121" s="26">
        <f t="shared" si="64"/>
        <v>15</v>
      </c>
      <c r="R121" s="26">
        <f t="shared" si="64"/>
        <v>45</v>
      </c>
      <c r="S121" s="36">
        <f t="shared" si="64"/>
        <v>8</v>
      </c>
      <c r="T121" s="32"/>
      <c r="U121" s="38">
        <f t="shared" si="64"/>
        <v>33</v>
      </c>
      <c r="V121" s="26">
        <f t="shared" si="64"/>
        <v>825</v>
      </c>
      <c r="W121" s="26">
        <f t="shared" si="64"/>
        <v>231</v>
      </c>
      <c r="X121" s="26">
        <f t="shared" si="64"/>
        <v>594</v>
      </c>
      <c r="Y121" s="22">
        <f>Stacjonarne!Y121</f>
        <v>0</v>
      </c>
      <c r="Z121" s="22">
        <f>Stacjonarne!Z121</f>
        <v>0</v>
      </c>
    </row>
    <row r="122" spans="1:26" ht="15.75" thickBot="1" x14ac:dyDescent="0.3">
      <c r="A122" s="126"/>
      <c r="B122" s="105" t="s">
        <v>14</v>
      </c>
      <c r="C122" s="170">
        <f>C48+C121</f>
        <v>306</v>
      </c>
      <c r="D122" s="170">
        <f>D48+D121</f>
        <v>324</v>
      </c>
      <c r="E122" s="170">
        <f>E15+E31+E34+E38+E44+E47+E121</f>
        <v>630</v>
      </c>
      <c r="F122" s="26"/>
      <c r="G122" s="34">
        <f t="shared" ref="G122:S122" si="65">G15+G31+G34+G38+G44+G47+G121</f>
        <v>2370</v>
      </c>
      <c r="H122" s="35">
        <f t="shared" si="65"/>
        <v>141</v>
      </c>
      <c r="I122" s="26">
        <f t="shared" si="65"/>
        <v>78</v>
      </c>
      <c r="J122" s="26">
        <f t="shared" si="65"/>
        <v>30</v>
      </c>
      <c r="K122" s="26">
        <f t="shared" si="65"/>
        <v>81</v>
      </c>
      <c r="L122" s="26">
        <f t="shared" si="65"/>
        <v>96</v>
      </c>
      <c r="M122" s="36">
        <f t="shared" si="65"/>
        <v>30</v>
      </c>
      <c r="N122" s="35">
        <f t="shared" si="65"/>
        <v>54</v>
      </c>
      <c r="O122" s="26">
        <f t="shared" si="65"/>
        <v>90</v>
      </c>
      <c r="P122" s="26">
        <f t="shared" si="65"/>
        <v>30</v>
      </c>
      <c r="Q122" s="26">
        <f t="shared" si="65"/>
        <v>30</v>
      </c>
      <c r="R122" s="26">
        <f t="shared" si="65"/>
        <v>60</v>
      </c>
      <c r="S122" s="36">
        <f t="shared" si="65"/>
        <v>30</v>
      </c>
      <c r="T122" s="32"/>
      <c r="U122" s="38">
        <f>U15+U31+U34+U38+U44+U47+U121</f>
        <v>120</v>
      </c>
      <c r="V122" s="26">
        <f>V15+V31+V34+V38+V44+V47+V121</f>
        <v>3000</v>
      </c>
      <c r="W122" s="26">
        <f>W15+W31+W34+W38+W44+W47+W121</f>
        <v>630</v>
      </c>
      <c r="X122" s="26">
        <f>X15+X31+X34+X38+X44+X47+X121</f>
        <v>2370</v>
      </c>
      <c r="Y122" s="22">
        <f>Stacjonarne!Y122</f>
        <v>0</v>
      </c>
      <c r="Z122" s="22">
        <f>Stacjonarne!Z122</f>
        <v>0</v>
      </c>
    </row>
    <row r="123" spans="1:26" ht="15.75" thickBot="1" x14ac:dyDescent="0.3">
      <c r="A123" s="106"/>
      <c r="B123" s="26"/>
      <c r="C123" s="26"/>
      <c r="D123" s="26"/>
      <c r="E123" s="26"/>
      <c r="F123" s="107"/>
      <c r="G123" s="27"/>
      <c r="H123" s="151">
        <f>H122+I122</f>
        <v>219</v>
      </c>
      <c r="I123" s="109"/>
      <c r="J123" s="110"/>
      <c r="K123" s="151">
        <f>K122+L122</f>
        <v>177</v>
      </c>
      <c r="L123" s="109"/>
      <c r="M123" s="110"/>
      <c r="N123" s="151">
        <f>N122+O122</f>
        <v>144</v>
      </c>
      <c r="O123" s="109"/>
      <c r="P123" s="110"/>
      <c r="Q123" s="151">
        <f>Q122+R122</f>
        <v>90</v>
      </c>
      <c r="R123" s="109"/>
      <c r="S123" s="112"/>
      <c r="T123" s="32"/>
      <c r="U123" s="22"/>
      <c r="V123" s="15"/>
      <c r="W123" s="22"/>
      <c r="X123" s="22"/>
      <c r="Y123" s="22">
        <f>Stacjonarne!Y123</f>
        <v>0</v>
      </c>
      <c r="Z123" s="22">
        <f>Stacjonarne!Z123</f>
        <v>0</v>
      </c>
    </row>
    <row r="124" spans="1:26" x14ac:dyDescent="0.25">
      <c r="A124" s="195" t="s">
        <v>30</v>
      </c>
      <c r="B124" s="196"/>
      <c r="C124" s="113">
        <f>C122/E122</f>
        <v>0.48571428571428571</v>
      </c>
      <c r="D124" s="113">
        <f>D122/E122</f>
        <v>0.51428571428571423</v>
      </c>
      <c r="E124" s="27"/>
      <c r="F124" s="107"/>
      <c r="G124" s="27"/>
      <c r="H124" s="108"/>
      <c r="I124" s="109"/>
      <c r="J124" s="110"/>
      <c r="K124" s="109"/>
      <c r="L124" s="109"/>
      <c r="M124" s="111"/>
      <c r="N124" s="108"/>
      <c r="O124" s="109"/>
      <c r="P124" s="110"/>
      <c r="Q124" s="109"/>
      <c r="R124" s="109"/>
      <c r="S124" s="112"/>
      <c r="T124" s="32"/>
      <c r="U124" s="22"/>
      <c r="V124" s="15"/>
      <c r="W124" s="22"/>
      <c r="X124" s="22"/>
      <c r="Y124" s="22">
        <f>Stacjonarne!Y124</f>
        <v>0</v>
      </c>
      <c r="Z124" s="22">
        <f>Stacjonarne!Z124</f>
        <v>0</v>
      </c>
    </row>
    <row r="125" spans="1:26" ht="15.75" thickBot="1" x14ac:dyDescent="0.3">
      <c r="A125" s="154"/>
      <c r="B125" s="155"/>
      <c r="C125" s="156"/>
      <c r="D125" s="156"/>
      <c r="E125" s="123"/>
      <c r="F125" s="124"/>
      <c r="G125" s="123"/>
      <c r="H125" s="157"/>
      <c r="I125" s="158"/>
      <c r="J125" s="159"/>
      <c r="K125" s="158"/>
      <c r="L125" s="158"/>
      <c r="M125" s="160"/>
      <c r="N125" s="157"/>
      <c r="O125" s="158"/>
      <c r="P125" s="159"/>
      <c r="Q125" s="158"/>
      <c r="R125" s="158"/>
      <c r="S125" s="161"/>
      <c r="T125" s="32"/>
      <c r="U125" s="22"/>
      <c r="V125" s="15"/>
      <c r="W125" s="22"/>
      <c r="X125" s="22"/>
      <c r="Y125" s="22">
        <f>Stacjonarne!Y125</f>
        <v>0</v>
      </c>
      <c r="Z125" s="22">
        <f>Stacjonarne!Z125</f>
        <v>0</v>
      </c>
    </row>
  </sheetData>
  <mergeCells count="17">
    <mergeCell ref="A1:S1"/>
    <mergeCell ref="A2:S2"/>
    <mergeCell ref="A3:S3"/>
    <mergeCell ref="C4:G6"/>
    <mergeCell ref="H4:M4"/>
    <mergeCell ref="N4:S4"/>
    <mergeCell ref="A83:B83"/>
    <mergeCell ref="A102:B102"/>
    <mergeCell ref="A124:B124"/>
    <mergeCell ref="B4:B7"/>
    <mergeCell ref="A4:A7"/>
    <mergeCell ref="A66:B66"/>
    <mergeCell ref="T4:T7"/>
    <mergeCell ref="H5:J6"/>
    <mergeCell ref="K5:M6"/>
    <mergeCell ref="N5:P6"/>
    <mergeCell ref="Q5:S6"/>
  </mergeCells>
  <pageMargins left="1.1811023622047245" right="1.1811023622047245" top="0.74803149606299213" bottom="0.74803149606299213" header="0.31496062992125984" footer="0.31496062992125984"/>
  <pageSetup paperSize="9" orientation="landscape" r:id="rId1"/>
  <headerFooter>
    <oddHeader>&amp;RTiR  2 stopień</oddHeader>
    <oddFooter>&amp;RStrona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Stacjonarne</vt:lpstr>
      <vt:lpstr>Niestacjonarne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Dorota</cp:lastModifiedBy>
  <cp:lastPrinted>2019-06-10T06:48:40Z</cp:lastPrinted>
  <dcterms:created xsi:type="dcterms:W3CDTF">2015-03-30T11:32:38Z</dcterms:created>
  <dcterms:modified xsi:type="dcterms:W3CDTF">2021-05-27T15:10:07Z</dcterms:modified>
</cp:coreProperties>
</file>